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20055" windowHeight="7935"/>
  </bookViews>
  <sheets>
    <sheet name="Estimate P House (4)" sheetId="1" r:id="rId1"/>
  </sheets>
  <externalReferences>
    <externalReference r:id="rId2"/>
    <externalReference r:id="rId3"/>
    <externalReference r:id="rId4"/>
    <externalReference r:id="rId5"/>
    <externalReference r:id="rId6"/>
  </externalReferences>
  <definedNames>
    <definedName name="___DSR5" localSheetId="0">[1]VARIABLE!#REF!</definedName>
    <definedName name="___DSR5">[1]VARIABLE!#REF!</definedName>
    <definedName name="__DSR5" localSheetId="0">[2]VARIABLE!#REF!</definedName>
    <definedName name="__DSR5">[2]VARIABLE!#REF!</definedName>
    <definedName name="_123" localSheetId="0">[2]VARIABLE!#REF!</definedName>
    <definedName name="_123">[2]VARIABLE!#REF!</definedName>
    <definedName name="_1Excel_BuiltIn_Print_Area_1_1" localSheetId="0">#REF!</definedName>
    <definedName name="_1Excel_BuiltIn_Print_Area_1_1">#REF!</definedName>
    <definedName name="_2Excel_BuiltIn_Print_Area_3_1" localSheetId="0">#REF!</definedName>
    <definedName name="_2Excel_BuiltIn_Print_Area_3_1">#REF!</definedName>
    <definedName name="_3Excel_BuiltIn_Print_Area_4_1" localSheetId="0">#REF!</definedName>
    <definedName name="_3Excel_BuiltIn_Print_Area_4_1">#REF!</definedName>
    <definedName name="_4Excel_BuiltIn_Print_Area_7_1" localSheetId="0">#REF!</definedName>
    <definedName name="_4Excel_BuiltIn_Print_Area_7_1">#REF!</definedName>
    <definedName name="_5Excel_BuiltIn_Print_Area_8_1" localSheetId="0">#REF!</definedName>
    <definedName name="_5Excel_BuiltIn_Print_Area_8_1">#REF!</definedName>
    <definedName name="_6Excel_BuiltIn_Print_Titles_7_1" localSheetId="0">#REF!</definedName>
    <definedName name="_6Excel_BuiltIn_Print_Titles_7_1">#REF!</definedName>
    <definedName name="_7Excel_BuiltIn_Print_Titles_8_1" localSheetId="0">#REF!</definedName>
    <definedName name="_7Excel_BuiltIn_Print_Titles_8_1">#REF!</definedName>
    <definedName name="_DSR5" localSheetId="0">[2]VARIABLE!#REF!</definedName>
    <definedName name="_DSR5">[2]VARIABLE!#REF!</definedName>
    <definedName name="A" localSheetId="0">#REF!</definedName>
    <definedName name="A">#REF!</definedName>
    <definedName name="aaaaaa">#REF!</definedName>
    <definedName name="aaaaaaaaaa">#REF!</definedName>
    <definedName name="ADDD" localSheetId="0">#REF!</definedName>
    <definedName name="ADDD">#REF!</definedName>
    <definedName name="ADSADSA" localSheetId="0">#REF!</definedName>
    <definedName name="ADSADSA">#REF!</definedName>
    <definedName name="as" localSheetId="0">#REF!</definedName>
    <definedName name="as">#REF!</definedName>
    <definedName name="ASDDFGGGG" localSheetId="0">#REF!</definedName>
    <definedName name="ASDDFGGGG">#REF!</definedName>
    <definedName name="Available_Labour">'[3]LABOUR RATE'!$B$4:$B$20</definedName>
    <definedName name="bargroup1" hidden="1">OR([4]SCHEDULE!$J1=0,[4]SCHEDULE!$J1=99)</definedName>
    <definedName name="bargroup2" hidden="1">OR([4]SCHEDULE!$J1=11,[4]SCHEDULE!$J1=33)</definedName>
    <definedName name="bargroup3" hidden="1">OR([4]SCHEDULE!$J1=21,[4]SCHEDULE!$J1=15,[4]SCHEDULE!$J1=13,[4]SCHEDULE!$J1=51,[4]SCHEDULE!$J1=77)</definedName>
    <definedName name="bargroup4" hidden="1">OR([4]SCHEDULE!$J1=26,[4]SCHEDULE!$J1=31)</definedName>
    <definedName name="bargroup5" hidden="1">OR([4]SCHEDULE!$J1=46,[4]SCHEDULE!$J1=25,[4]SCHEDULE!$J1=44,[4]SCHEDULE!$J1=41)</definedName>
    <definedName name="bargroup6" hidden="1">[4]SCHEDULE!$J1=67</definedName>
    <definedName name="bargroup7" hidden="1">[4]SCHEDULE!$J1=12</definedName>
    <definedName name="Basic_Material_List">'[3]Material Rate'!$B$5:$B$17</definedName>
    <definedName name="Canalabstract" localSheetId="0">#REF!</definedName>
    <definedName name="Canalabstract">#REF!</definedName>
    <definedName name="Canaldata" localSheetId="0">#REF!</definedName>
    <definedName name="Canaldata">#REF!</definedName>
    <definedName name="ccccc">#REF!</definedName>
    <definedName name="dds" localSheetId="0">#REF!</definedName>
    <definedName name="dds">#REF!</definedName>
    <definedName name="DFGFDG" localSheetId="0">#REF!</definedName>
    <definedName name="DFGFDG">#REF!</definedName>
    <definedName name="GDH" localSheetId="0">#REF!</definedName>
    <definedName name="GDH">#REF!</definedName>
    <definedName name="GFDGFD" localSheetId="0">#REF!</definedName>
    <definedName name="GFDGFD">#REF!</definedName>
    <definedName name="JFHHFJ" localSheetId="0">#REF!</definedName>
    <definedName name="JFHHFJ">#REF!</definedName>
    <definedName name="job.no" hidden="1">[4]Database!$C$6:$C$26</definedName>
    <definedName name="Land" localSheetId="0">#REF!</definedName>
    <definedName name="Land">#REF!</definedName>
    <definedName name="LINING" localSheetId="0">#REF!</definedName>
    <definedName name="LINING">#REF!</definedName>
    <definedName name="MMM" localSheetId="0">#REF!</definedName>
    <definedName name="MMM">#REF!</definedName>
    <definedName name="MMN" localSheetId="0">#REF!</definedName>
    <definedName name="MMN">#REF!</definedName>
    <definedName name="MMN.PC" localSheetId="0">#REF!</definedName>
    <definedName name="MMN.PC">#REF!</definedName>
    <definedName name="NO." localSheetId="0">#REF!</definedName>
    <definedName name="NO.">#REF!</definedName>
    <definedName name="PIPE" localSheetId="0">#REF!</definedName>
    <definedName name="PIPE">#REF!</definedName>
    <definedName name="PIPE_CI_100" localSheetId="0">#REF!</definedName>
    <definedName name="PIPE_CI_100">#REF!</definedName>
    <definedName name="PIPE_CI_1000" localSheetId="0">#REF!</definedName>
    <definedName name="PIPE_CI_1000">#REF!</definedName>
    <definedName name="PIPE_CI_125" localSheetId="0">#REF!</definedName>
    <definedName name="PIPE_CI_125">#REF!</definedName>
    <definedName name="PIPE_CI_150" localSheetId="0">#REF!</definedName>
    <definedName name="PIPE_CI_150">#REF!</definedName>
    <definedName name="PIPE_CI_200" localSheetId="0">#REF!</definedName>
    <definedName name="PIPE_CI_200">#REF!</definedName>
    <definedName name="PIPE_CI_250" localSheetId="0">#REF!</definedName>
    <definedName name="PIPE_CI_250">#REF!</definedName>
    <definedName name="PIPE_CI_300" localSheetId="0">#REF!</definedName>
    <definedName name="PIPE_CI_300">#REF!</definedName>
    <definedName name="PIPE_CI_350" localSheetId="0">#REF!</definedName>
    <definedName name="PIPE_CI_350">#REF!</definedName>
    <definedName name="PIPE_CI_400" localSheetId="0">#REF!</definedName>
    <definedName name="PIPE_CI_400">#REF!</definedName>
    <definedName name="PIPE_CI_450" localSheetId="0">#REF!</definedName>
    <definedName name="PIPE_CI_450">#REF!</definedName>
    <definedName name="PIPE_CI_500" localSheetId="0">#REF!</definedName>
    <definedName name="PIPE_CI_500">#REF!</definedName>
    <definedName name="PIPE_CI_600" localSheetId="0">#REF!</definedName>
    <definedName name="PIPE_CI_600">#REF!</definedName>
    <definedName name="PIPE_CI_700" localSheetId="0">#REF!</definedName>
    <definedName name="PIPE_CI_700">#REF!</definedName>
    <definedName name="PIPE_CI_80" localSheetId="0">#REF!</definedName>
    <definedName name="PIPE_CI_80">#REF!</definedName>
    <definedName name="PIPE_CI_800" localSheetId="0">#REF!</definedName>
    <definedName name="PIPE_CI_800">#REF!</definedName>
    <definedName name="PIPE_CI_900" localSheetId="0">#REF!</definedName>
    <definedName name="PIPE_CI_900">#REF!</definedName>
    <definedName name="PIPE_CI_LARGE" localSheetId="0">#REF!</definedName>
    <definedName name="PIPE_CI_LARGE">#REF!</definedName>
    <definedName name="PIPE_CI_SMALL" localSheetId="0">#REF!</definedName>
    <definedName name="PIPE_CI_SMALL">#REF!</definedName>
    <definedName name="PIPE_GI_600" localSheetId="0">#REF!</definedName>
    <definedName name="PIPE_GI_600">#REF!</definedName>
    <definedName name="PIPE_GI_700" localSheetId="0">#REF!</definedName>
    <definedName name="PIPE_GI_700">#REF!</definedName>
    <definedName name="PIPE_GI_80" localSheetId="0">#REF!</definedName>
    <definedName name="PIPE_GI_80">#REF!</definedName>
    <definedName name="pipi" localSheetId="0">#REF!</definedName>
    <definedName name="pipi">#REF!</definedName>
    <definedName name="PMP" localSheetId="0">#REF!</definedName>
    <definedName name="PMP">#REF!</definedName>
    <definedName name="Prelim" localSheetId="0">#REF!</definedName>
    <definedName name="Prelim">#REF!</definedName>
    <definedName name="prepared.by" hidden="1">[4]Database!$D$6:$D$26</definedName>
    <definedName name="_xlnm.Print_Area" localSheetId="0">'Estimate P House (4)'!$A$1:$K$46</definedName>
    <definedName name="Print_Tiltes" localSheetId="0">#REF!</definedName>
    <definedName name="Print_Tiltes">#REF!</definedName>
    <definedName name="Print_Title" localSheetId="0">#REF!</definedName>
    <definedName name="Print_Title">#REF!</definedName>
    <definedName name="_xlnm.Print_Titles" localSheetId="0">'Estimate P House (4)'!#REF!</definedName>
    <definedName name="PUMP" localSheetId="0">#REF!</definedName>
    <definedName name="PUMP">#REF!</definedName>
    <definedName name="pump1" localSheetId="0">#REF!</definedName>
    <definedName name="pump1">#REF!</definedName>
    <definedName name="Q" localSheetId="0">#REF!</definedName>
    <definedName name="Q">#REF!</definedName>
    <definedName name="QWQW" localSheetId="0">#REF!</definedName>
    <definedName name="QWQW">#REF!</definedName>
    <definedName name="range" hidden="1">[4]SCHEDULE!$AJ$10:$AJ$32</definedName>
    <definedName name="REGULATOR" localSheetId="0">#REF!</definedName>
    <definedName name="REGULATOR">#REF!</definedName>
    <definedName name="Rising_CI">'[5]Rising Main'!$C$37:$G$62</definedName>
    <definedName name="Rising_Design">'[5]Rising Main'!$C$1:$E$28</definedName>
    <definedName name="schedule.nos" hidden="1">'[4]schedule nos'!$A$1:$A$99</definedName>
    <definedName name="SDF" localSheetId="0">#REF!</definedName>
    <definedName name="SDF">#REF!</definedName>
    <definedName name="SEATING" localSheetId="0">#REF!</definedName>
    <definedName name="SEATING">#REF!</definedName>
    <definedName name="shape.codes" hidden="1">[4]SCHEDULE!$BC$9:$BS$9</definedName>
    <definedName name="site.ref" hidden="1">[4]Database!$B$6:$B$26</definedName>
    <definedName name="SUB" localSheetId="0">#REF!</definedName>
    <definedName name="SUB">#REF!</definedName>
    <definedName name="T.S" localSheetId="0">#REF!</definedName>
    <definedName name="T.S">#REF!</definedName>
    <definedName name="wrn.Test._.Report." hidden="1">{#N/A,#N/A,FALSE,"DATA D.I.";#N/A,#N/A,FALSE,"DATA C.I."}</definedName>
    <definedName name="xxxx">#REF!</definedName>
  </definedNames>
  <calcPr calcId="124519"/>
</workbook>
</file>

<file path=xl/calcChain.xml><?xml version="1.0" encoding="utf-8"?>
<calcChain xmlns="http://schemas.openxmlformats.org/spreadsheetml/2006/main">
  <c r="A32" i="1"/>
  <c r="A39" s="1"/>
  <c r="A41" s="1"/>
  <c r="K46"/>
  <c r="K44"/>
  <c r="K39"/>
  <c r="K33"/>
  <c r="K9"/>
  <c r="K10"/>
  <c r="K11"/>
  <c r="K12"/>
  <c r="K13"/>
  <c r="K14"/>
  <c r="K15"/>
  <c r="K16"/>
  <c r="K17"/>
  <c r="K18"/>
  <c r="K19"/>
  <c r="K20"/>
  <c r="K21"/>
  <c r="K22"/>
  <c r="K23"/>
  <c r="K24"/>
  <c r="K25"/>
  <c r="K26"/>
  <c r="K27"/>
  <c r="K28"/>
  <c r="K29"/>
  <c r="K30"/>
  <c r="D3"/>
  <c r="D5"/>
  <c r="E5" s="1"/>
  <c r="D7"/>
  <c r="D11"/>
  <c r="D12"/>
  <c r="D13"/>
  <c r="C14"/>
  <c r="D14" s="1"/>
  <c r="D15"/>
  <c r="C16"/>
  <c r="D16" s="1"/>
  <c r="D17"/>
  <c r="C18"/>
  <c r="D18" s="1"/>
  <c r="C19"/>
  <c r="D19" s="1"/>
  <c r="D20"/>
  <c r="D21"/>
  <c r="C22"/>
  <c r="D22" s="1"/>
  <c r="D23"/>
  <c r="C24"/>
  <c r="D24" s="1"/>
  <c r="C25"/>
  <c r="D25" s="1"/>
  <c r="C26"/>
  <c r="D26" s="1"/>
  <c r="D27"/>
  <c r="D35"/>
  <c r="C39"/>
  <c r="D42"/>
  <c r="K42" s="1"/>
  <c r="D29" l="1"/>
</calcChain>
</file>

<file path=xl/sharedStrings.xml><?xml version="1.0" encoding="utf-8"?>
<sst xmlns="http://schemas.openxmlformats.org/spreadsheetml/2006/main" count="53" uniqueCount="41">
  <si>
    <t>DESCRIPTION</t>
  </si>
  <si>
    <t>UNIT</t>
  </si>
  <si>
    <t>Rate in INR</t>
  </si>
  <si>
    <t>Quantity</t>
  </si>
  <si>
    <t>Amount in INR</t>
  </si>
  <si>
    <t>Providing and placing in position "KIOSK" having size 2.4X2.4m</t>
  </si>
  <si>
    <t>Nos.</t>
  </si>
  <si>
    <t xml:space="preserve">Providing and fixing Flex hording. </t>
  </si>
  <si>
    <t>Sqm.</t>
  </si>
  <si>
    <t>Providing and fixing Direction Boards.</t>
  </si>
  <si>
    <t>For Development of approach road up to &amp; within parking area.</t>
  </si>
  <si>
    <t>Construction of granular sub-base by providing close graded Material i.e. moorum, carriage of Material to work site, spreading in uniform layers with motor grader on prepared surface, watering, rolling and compacting with vibratory power roller at OMC to achieve the desired density, including all lead, lift, royaltee etc. complete as per direction of engg. in charge. (Borrow area to be arranged by the contractor.)</t>
  </si>
  <si>
    <t>cum</t>
  </si>
  <si>
    <t xml:space="preserve">Approach road form Highway, </t>
  </si>
  <si>
    <t xml:space="preserve">For halipad </t>
  </si>
  <si>
    <t>For development of internal parking area roads</t>
  </si>
  <si>
    <t>P 1</t>
  </si>
  <si>
    <t>P 2</t>
  </si>
  <si>
    <t>P 3</t>
  </si>
  <si>
    <t>P 4</t>
  </si>
  <si>
    <t>P 5</t>
  </si>
  <si>
    <t>P 6</t>
  </si>
  <si>
    <t>P 7</t>
  </si>
  <si>
    <t>P 8</t>
  </si>
  <si>
    <t>Extra provision for unforseen.</t>
  </si>
  <si>
    <t>For grading &amp; levelling of parking area.</t>
  </si>
  <si>
    <t>Surface dressing of the ground including removing vegetation and making up undulations and in-equalities upto 20 cms in depth/ height in general as well as  removal of earthan plot bunds of all height and width to make the surface plain and motorable,  including disposal of rubbish upto 1.5 m lift and lead upto 50m or at least 10 meters away from the dressed area whichever is required as per site condition complete with motor grader or any other equipment as requiredat site &amp; as directed by Engg. in charge.</t>
  </si>
  <si>
    <t>Total Area</t>
  </si>
  <si>
    <t>75% of total area to be graded.</t>
  </si>
  <si>
    <t>Marking parking line (approximately 50mm wide) with Lime for demarcation of parking area complete as per requirement of site and direction of Engg. In charge..</t>
  </si>
  <si>
    <t>Providing water tanker with arrangement of water, diesel, driver, helper, sprinkling arrangement complete for spreading of water at desired area.</t>
  </si>
  <si>
    <t>Rate in words (in INR)</t>
  </si>
  <si>
    <t>Sr. No.</t>
  </si>
  <si>
    <t>a</t>
  </si>
  <si>
    <t>Truck mounted tanker.(Min.10000Lts.)</t>
  </si>
  <si>
    <t>Tractor mounted tanker. (3000Lts.)</t>
  </si>
  <si>
    <t>b</t>
  </si>
  <si>
    <t>Tractor mounted tanker. (5000Lts.)</t>
  </si>
  <si>
    <t>c</t>
  </si>
  <si>
    <t>per Trip</t>
  </si>
  <si>
    <t>Bill of quantity for work of Parking Arrangements near International stadium at Parsada, Nayaraipur.</t>
  </si>
</sst>
</file>

<file path=xl/styles.xml><?xml version="1.0" encoding="utf-8"?>
<styleSheet xmlns="http://schemas.openxmlformats.org/spreadsheetml/2006/main">
  <numFmts count="3">
    <numFmt numFmtId="43" formatCode="_(* #,##0.00_);_(* \(#,##0.00\);_(* &quot;-&quot;??_);_(@_)"/>
    <numFmt numFmtId="164" formatCode="_([$€-2]* #,##0.00_);_([$€-2]* \(#,##0.00\);_([$€-2]* &quot;-&quot;??_)"/>
    <numFmt numFmtId="165" formatCode="_ &quot;Rs.&quot;\ * #,##0.00_ ;_ &quot;Rs.&quot;\ * \-#,##0.00_ ;_ &quot;Rs.&quot;\ * &quot;-&quot;??_ ;_ @_ "/>
  </numFmts>
  <fonts count="16">
    <font>
      <sz val="10"/>
      <name val="Arial"/>
    </font>
    <font>
      <sz val="10"/>
      <name val="Arial"/>
      <family val="2"/>
    </font>
    <font>
      <b/>
      <sz val="11"/>
      <name val="Arial"/>
      <family val="2"/>
    </font>
    <font>
      <b/>
      <sz val="10"/>
      <name val="Arial"/>
      <family val="2"/>
    </font>
    <font>
      <sz val="10"/>
      <color rgb="FF000000"/>
      <name val="Arial"/>
      <family val="2"/>
    </font>
    <font>
      <sz val="11"/>
      <name val="Arial"/>
      <family val="2"/>
    </font>
    <font>
      <sz val="11"/>
      <color rgb="FF000000"/>
      <name val="Arial"/>
      <family val="2"/>
    </font>
    <font>
      <b/>
      <sz val="11"/>
      <color theme="0"/>
      <name val="Arial"/>
      <family val="2"/>
    </font>
    <font>
      <sz val="8"/>
      <name val="Arial"/>
      <family val="2"/>
    </font>
    <font>
      <sz val="12"/>
      <name val="Times New Roman"/>
      <family val="1"/>
    </font>
    <font>
      <sz val="11"/>
      <color indexed="8"/>
      <name val="Calibri"/>
      <family val="2"/>
    </font>
    <font>
      <b/>
      <sz val="14"/>
      <name val="Bookman Old Style"/>
      <family val="1"/>
    </font>
    <font>
      <sz val="10"/>
      <name val="Helv"/>
      <charset val="204"/>
    </font>
    <font>
      <i/>
      <sz val="10"/>
      <name val="Arial"/>
      <family val="2"/>
    </font>
    <font>
      <sz val="10"/>
      <name val="Calibri"/>
      <family val="2"/>
      <scheme val="minor"/>
    </font>
    <font>
      <b/>
      <sz val="12"/>
      <name val="Arial"/>
      <family val="2"/>
    </font>
  </fonts>
  <fills count="3">
    <fill>
      <patternFill patternType="none"/>
    </fill>
    <fill>
      <patternFill patternType="gray125"/>
    </fill>
    <fill>
      <patternFill patternType="solid">
        <fgColor indexed="21"/>
        <bgColor indexed="64"/>
      </patternFill>
    </fill>
  </fills>
  <borders count="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30">
    <xf numFmtId="0" fontId="0" fillId="0" borderId="0"/>
    <xf numFmtId="43" fontId="1"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0" fontId="11" fillId="2" borderId="2">
      <alignment horizontal="centerContinuous" vertical="center"/>
    </xf>
    <xf numFmtId="0" fontId="1" fillId="0" borderId="0"/>
    <xf numFmtId="0" fontId="10" fillId="0" borderId="0"/>
    <xf numFmtId="0" fontId="10" fillId="0" borderId="0"/>
    <xf numFmtId="0" fontId="10" fillId="0" borderId="0"/>
    <xf numFmtId="0" fontId="1" fillId="0" borderId="0"/>
    <xf numFmtId="0" fontId="1" fillId="0" borderId="0"/>
    <xf numFmtId="0" fontId="10" fillId="0" borderId="0"/>
    <xf numFmtId="0" fontId="10" fillId="0" borderId="0"/>
    <xf numFmtId="0" fontId="10" fillId="0" borderId="0"/>
    <xf numFmtId="0" fontId="1" fillId="0" borderId="0"/>
    <xf numFmtId="0" fontId="1" fillId="0" borderId="0"/>
    <xf numFmtId="0" fontId="9" fillId="0" borderId="0"/>
    <xf numFmtId="0" fontId="10" fillId="0" borderId="0"/>
    <xf numFmtId="0" fontId="1" fillId="0" borderId="0"/>
    <xf numFmtId="0" fontId="10" fillId="0" borderId="0"/>
    <xf numFmtId="0" fontId="10" fillId="0" borderId="0"/>
    <xf numFmtId="0" fontId="1" fillId="0" borderId="0"/>
    <xf numFmtId="0" fontId="10" fillId="0" borderId="0"/>
    <xf numFmtId="0" fontId="10" fillId="0" borderId="0"/>
    <xf numFmtId="0" fontId="10" fillId="0" borderId="0"/>
    <xf numFmtId="0" fontId="12" fillId="0" borderId="0"/>
    <xf numFmtId="0" fontId="13" fillId="0" borderId="1" applyBorder="0"/>
  </cellStyleXfs>
  <cellXfs count="31">
    <xf numFmtId="0" fontId="0" fillId="0" borderId="0" xfId="0"/>
    <xf numFmtId="0" fontId="1" fillId="0" borderId="0" xfId="0" applyFont="1" applyFill="1" applyBorder="1"/>
    <xf numFmtId="0" fontId="5" fillId="0" borderId="2" xfId="0" applyFont="1" applyFill="1" applyBorder="1" applyAlignment="1">
      <alignment horizontal="justify" vertical="top" wrapText="1"/>
    </xf>
    <xf numFmtId="0" fontId="5" fillId="0" borderId="2" xfId="0" applyFont="1" applyFill="1" applyBorder="1" applyAlignment="1">
      <alignment horizontal="center" wrapText="1"/>
    </xf>
    <xf numFmtId="0" fontId="5" fillId="0" borderId="2" xfId="0" applyFont="1" applyFill="1" applyBorder="1" applyAlignment="1">
      <alignment horizontal="left" vertical="top" wrapText="1"/>
    </xf>
    <xf numFmtId="0" fontId="1" fillId="0" borderId="2" xfId="0" applyFont="1" applyFill="1" applyBorder="1"/>
    <xf numFmtId="0" fontId="2" fillId="0" borderId="2" xfId="0" applyFont="1" applyFill="1" applyBorder="1" applyAlignment="1">
      <alignment horizontal="justify" vertical="top" wrapText="1"/>
    </xf>
    <xf numFmtId="0" fontId="6" fillId="0" borderId="2" xfId="0" applyFont="1" applyBorder="1" applyAlignment="1">
      <alignment horizontal="center" wrapText="1"/>
    </xf>
    <xf numFmtId="0" fontId="7" fillId="0" borderId="2" xfId="0" applyFont="1" applyFill="1" applyBorder="1" applyAlignment="1">
      <alignment horizontal="center" wrapText="1"/>
    </xf>
    <xf numFmtId="2" fontId="1" fillId="0" borderId="2" xfId="0" applyNumberFormat="1" applyFont="1" applyFill="1" applyBorder="1"/>
    <xf numFmtId="0" fontId="6" fillId="0" borderId="2" xfId="0" applyFont="1" applyBorder="1" applyAlignment="1">
      <alignment horizontal="justify" vertical="top" wrapText="1"/>
    </xf>
    <xf numFmtId="0" fontId="8" fillId="0" borderId="2" xfId="0" applyFont="1" applyFill="1" applyBorder="1" applyAlignment="1">
      <alignment horizontal="center" wrapText="1"/>
    </xf>
    <xf numFmtId="2" fontId="1" fillId="0" borderId="0" xfId="0" applyNumberFormat="1" applyFont="1" applyFill="1" applyBorder="1" applyAlignment="1">
      <alignment horizontal="center"/>
    </xf>
    <xf numFmtId="0" fontId="1" fillId="0" borderId="0" xfId="0" applyFont="1" applyFill="1" applyBorder="1" applyAlignment="1"/>
    <xf numFmtId="0" fontId="3" fillId="0" borderId="0" xfId="0" applyFont="1" applyFill="1" applyBorder="1"/>
    <xf numFmtId="2" fontId="3" fillId="0" borderId="0" xfId="0" applyNumberFormat="1" applyFont="1" applyFill="1" applyBorder="1" applyAlignment="1">
      <alignment horizontal="center"/>
    </xf>
    <xf numFmtId="0" fontId="2" fillId="0" borderId="2" xfId="0" applyFont="1" applyFill="1" applyBorder="1" applyAlignment="1">
      <alignment horizontal="center" vertical="center" wrapText="1"/>
    </xf>
    <xf numFmtId="0" fontId="4" fillId="0" borderId="2" xfId="0" applyFont="1" applyBorder="1" applyAlignment="1">
      <alignment horizontal="center" vertical="top" wrapText="1"/>
    </xf>
    <xf numFmtId="0" fontId="2" fillId="0" borderId="2" xfId="0" applyFont="1" applyFill="1" applyBorder="1" applyAlignment="1">
      <alignment vertical="center"/>
    </xf>
    <xf numFmtId="2" fontId="5" fillId="0" borderId="2" xfId="0" applyNumberFormat="1" applyFont="1" applyFill="1" applyBorder="1"/>
    <xf numFmtId="0" fontId="3" fillId="0" borderId="2" xfId="0" applyFont="1" applyFill="1" applyBorder="1"/>
    <xf numFmtId="0" fontId="2" fillId="0" borderId="2" xfId="0" applyFont="1" applyFill="1" applyBorder="1" applyAlignment="1">
      <alignment horizontal="right"/>
    </xf>
    <xf numFmtId="2" fontId="2" fillId="0" borderId="2" xfId="0" applyNumberFormat="1" applyFont="1" applyFill="1" applyBorder="1"/>
    <xf numFmtId="43" fontId="1" fillId="0" borderId="2" xfId="1" applyNumberFormat="1" applyFont="1" applyFill="1" applyBorder="1"/>
    <xf numFmtId="2" fontId="3" fillId="0" borderId="2" xfId="0" applyNumberFormat="1" applyFont="1" applyFill="1" applyBorder="1"/>
    <xf numFmtId="2" fontId="2" fillId="0" borderId="2" xfId="0" applyNumberFormat="1" applyFont="1" applyFill="1" applyBorder="1" applyAlignment="1">
      <alignment horizontal="right"/>
    </xf>
    <xf numFmtId="43" fontId="2" fillId="0" borderId="2" xfId="0" applyNumberFormat="1" applyFont="1" applyFill="1" applyBorder="1" applyAlignment="1">
      <alignment horizontal="right"/>
    </xf>
    <xf numFmtId="165" fontId="14" fillId="0" borderId="2" xfId="0" applyNumberFormat="1" applyFont="1" applyBorder="1" applyProtection="1"/>
    <xf numFmtId="0" fontId="6" fillId="0" borderId="2" xfId="0" applyFont="1" applyBorder="1" applyAlignment="1">
      <alignment horizontal="justify" wrapText="1"/>
    </xf>
    <xf numFmtId="0" fontId="3" fillId="0" borderId="2" xfId="0" applyFont="1" applyFill="1" applyBorder="1" applyAlignment="1">
      <alignment horizontal="center" vertical="center"/>
    </xf>
    <xf numFmtId="0" fontId="15" fillId="0" borderId="3" xfId="0" applyFont="1" applyBorder="1" applyAlignment="1">
      <alignment horizontal="center" vertical="top" wrapText="1"/>
    </xf>
  </cellXfs>
  <cellStyles count="30">
    <cellStyle name="Comma" xfId="1" builtinId="3"/>
    <cellStyle name="Comma 2" xfId="2"/>
    <cellStyle name="Comma 3" xfId="3"/>
    <cellStyle name="Comma 4" xfId="4"/>
    <cellStyle name="Comma 5" xfId="5"/>
    <cellStyle name="Euro" xfId="6"/>
    <cellStyle name="HEADING" xfId="7"/>
    <cellStyle name="Normal" xfId="0" builtinId="0"/>
    <cellStyle name="Normal 2" xfId="8"/>
    <cellStyle name="Normal 2 2" xfId="9"/>
    <cellStyle name="Normal 2 2 2" xfId="10"/>
    <cellStyle name="Normal 2 2_Estimate ROAD NRDA Phase 12" xfId="11"/>
    <cellStyle name="Normal 2 3" xfId="12"/>
    <cellStyle name="Normal 2 4" xfId="13"/>
    <cellStyle name="Normal 2 5" xfId="14"/>
    <cellStyle name="Normal 2 6" xfId="15"/>
    <cellStyle name="Normal 2 7" xfId="16"/>
    <cellStyle name="Normal 2_Estimate ROAD NRDA Phase 12" xfId="17"/>
    <cellStyle name="Normal 3" xfId="18"/>
    <cellStyle name="Normal 4" xfId="19"/>
    <cellStyle name="Normal 5" xfId="20"/>
    <cellStyle name="Normal 5 2" xfId="21"/>
    <cellStyle name="Normal 5_Estimate ROAD NRDA Phase 12" xfId="22"/>
    <cellStyle name="Normal 6" xfId="23"/>
    <cellStyle name="Normal 6 2" xfId="24"/>
    <cellStyle name="Normal 6_Estimate ROAD NRDA Phase 12" xfId="25"/>
    <cellStyle name="Normal 7" xfId="26"/>
    <cellStyle name="Normal 8" xfId="27"/>
    <cellStyle name="Style 1" xfId="28"/>
    <cellStyle name="TABLE" xfId="2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splserver\msplindia\kk\client\Costing\PUBLIC%20HEALTH\ROA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msplindia\kk\client\Costing\PUBLIC%20HEALTH\ROA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msplindia\kk\Vijayawada\COSTING%20MODEL%20kk-Vijayawad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splserver\msplindia\Documents%20and%20Settings\mspl50\Local%20Settings\Temporary%20Internet%20Files\Content.IE5\AXH2BULG\Barsched%208666.xlt"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Z:\msplindia\kk\client\Costing\PUBLIC%20HEALTH\PIPERTJ.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VARIABLE"/>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VARIABLE"/>
      <sheetName val="Sheet8"/>
      <sheetName val="Sheet9"/>
      <sheetName val="Sheet10"/>
      <sheetName val="Sheet11"/>
      <sheetName val="Sheet12"/>
      <sheetName val="Sheet13"/>
      <sheetName val="Sheet14"/>
      <sheetName val="Sheet15"/>
      <sheetName val="Sheet16"/>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DATA NP2 RCC"/>
      <sheetName val="NP2 RCC PIPE"/>
      <sheetName val="Data GI PIPE"/>
      <sheetName val="G.I. PIPE"/>
      <sheetName val="Air Valve Double Acting"/>
      <sheetName val="Costing Model"/>
      <sheetName val="Valves"/>
      <sheetName val="ButterFly Valves"/>
      <sheetName val="Air Valves"/>
      <sheetName val="Air Valve Single Acting"/>
      <sheetName val="Data air valve"/>
      <sheetName val="Double Flange B. F. Valve PN0.6"/>
      <sheetName val="Data Butterfly Valve"/>
      <sheetName val="Double Flange B. F. Valve PN1.0"/>
      <sheetName val="Wafer Butterfly Valve"/>
      <sheetName val="Sluice Valves"/>
      <sheetName val="Sluice Valves PN1.6"/>
      <sheetName val="Sluice Valves PN1.0"/>
      <sheetName val="Sluice Valves PN 0.6"/>
      <sheetName val="Data Sluice Valves"/>
      <sheetName val="Sluice Valves PN 0.4"/>
      <sheetName val="Pipe Cost"/>
      <sheetName val="Miscellaneous Data"/>
      <sheetName val="Material Rate"/>
      <sheetName val=" SW PIPE"/>
      <sheetName val="DATA SW"/>
      <sheetName val="RCC PIPE"/>
      <sheetName val="NP4 RCC PIPE"/>
      <sheetName val="DATA NP4 RCC"/>
      <sheetName val="NP3 RCC PIPE"/>
      <sheetName val="DATA NP3  RCC"/>
      <sheetName val="BOQ"/>
      <sheetName val="C.I. PIPE"/>
      <sheetName val="DATA C.I."/>
      <sheetName val="LABOUR RATE"/>
      <sheetName val="D.I. PIPE"/>
      <sheetName val="DATA D.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5">
          <cell r="B5" t="str">
            <v>Bricks</v>
          </cell>
        </row>
        <row r="6">
          <cell r="B6" t="str">
            <v>Cement</v>
          </cell>
        </row>
        <row r="7">
          <cell r="B7" t="str">
            <v>Coarse Sand</v>
          </cell>
        </row>
        <row r="8">
          <cell r="B8" t="str">
            <v>Fine Sand</v>
          </cell>
        </row>
        <row r="9">
          <cell r="B9" t="str">
            <v>Fuel Wood</v>
          </cell>
        </row>
        <row r="10">
          <cell r="B10" t="str">
            <v>Kerosine Oil</v>
          </cell>
        </row>
        <row r="11">
          <cell r="B11" t="str">
            <v>lead</v>
          </cell>
        </row>
        <row r="12">
          <cell r="B12" t="str">
            <v>Reinforcement steel</v>
          </cell>
        </row>
        <row r="13">
          <cell r="B13" t="str">
            <v>Spun Yarn</v>
          </cell>
        </row>
        <row r="14">
          <cell r="B14" t="str">
            <v>Stone Aggregate 10 mm nominal size</v>
          </cell>
        </row>
        <row r="15">
          <cell r="B15" t="str">
            <v>Stone Aggregate 20 mm nominal size</v>
          </cell>
        </row>
        <row r="16">
          <cell r="B16" t="str">
            <v>Stone Aggregate 40 mm nominal size</v>
          </cell>
        </row>
        <row r="17">
          <cell r="B17" t="str">
            <v>Structural Steel</v>
          </cell>
        </row>
      </sheetData>
      <sheetData sheetId="24"/>
      <sheetData sheetId="25"/>
      <sheetData sheetId="26"/>
      <sheetData sheetId="27"/>
      <sheetData sheetId="28"/>
      <sheetData sheetId="29"/>
      <sheetData sheetId="30"/>
      <sheetData sheetId="31"/>
      <sheetData sheetId="32"/>
      <sheetData sheetId="33"/>
      <sheetData sheetId="34">
        <row r="4">
          <cell r="B4" t="str">
            <v>Bandhani</v>
          </cell>
        </row>
        <row r="5">
          <cell r="B5" t="str">
            <v>Beldar</v>
          </cell>
        </row>
        <row r="6">
          <cell r="B6" t="str">
            <v>Beldar-trenching &amp; refilling</v>
          </cell>
        </row>
        <row r="7">
          <cell r="B7" t="str">
            <v>Bhisti</v>
          </cell>
        </row>
        <row r="8">
          <cell r="B8" t="str">
            <v>Black Smith 1st class</v>
          </cell>
        </row>
        <row r="9">
          <cell r="B9" t="str">
            <v>Carpentar 1st class</v>
          </cell>
        </row>
        <row r="10">
          <cell r="B10" t="str">
            <v>Carpentar 2nd class</v>
          </cell>
        </row>
        <row r="11">
          <cell r="B11" t="str">
            <v>Coolie</v>
          </cell>
        </row>
        <row r="12">
          <cell r="B12" t="str">
            <v>Fitter</v>
          </cell>
        </row>
        <row r="13">
          <cell r="B13" t="str">
            <v>Fitter 2nd class</v>
          </cell>
        </row>
        <row r="14">
          <cell r="B14" t="str">
            <v>Helper</v>
          </cell>
        </row>
        <row r="15">
          <cell r="B15" t="str">
            <v>Mason-I</v>
          </cell>
        </row>
        <row r="16">
          <cell r="B16" t="str">
            <v>Mason-II</v>
          </cell>
        </row>
        <row r="17">
          <cell r="B17" t="str">
            <v>Mate</v>
          </cell>
        </row>
        <row r="18">
          <cell r="B18" t="str">
            <v>Mistry</v>
          </cell>
        </row>
        <row r="19">
          <cell r="B19" t="str">
            <v>Plumber</v>
          </cell>
        </row>
        <row r="20">
          <cell r="B20" t="str">
            <v>Some other</v>
          </cell>
        </row>
      </sheetData>
      <sheetData sheetId="35"/>
      <sheetData sheetId="36"/>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CHEDULE"/>
      <sheetName val="Shape Codes"/>
      <sheetName val="Database"/>
      <sheetName val="Help"/>
      <sheetName val="Setup"/>
      <sheetName val="About"/>
      <sheetName val="More"/>
      <sheetName val="page"/>
      <sheetName val="Info"/>
      <sheetName val="check"/>
      <sheetName val="schedule nos"/>
    </sheetNames>
    <sheetDataSet>
      <sheetData sheetId="0">
        <row r="9">
          <cell r="BC9">
            <v>0</v>
          </cell>
          <cell r="BD9">
            <v>11</v>
          </cell>
          <cell r="BE9">
            <v>12</v>
          </cell>
          <cell r="BF9">
            <v>13</v>
          </cell>
          <cell r="BG9">
            <v>15</v>
          </cell>
          <cell r="BH9">
            <v>21</v>
          </cell>
          <cell r="BI9">
            <v>25</v>
          </cell>
          <cell r="BJ9">
            <v>26</v>
          </cell>
          <cell r="BK9">
            <v>31</v>
          </cell>
          <cell r="BL9">
            <v>33</v>
          </cell>
          <cell r="BM9">
            <v>41</v>
          </cell>
          <cell r="BN9">
            <v>44</v>
          </cell>
          <cell r="BO9">
            <v>46</v>
          </cell>
          <cell r="BP9">
            <v>51</v>
          </cell>
          <cell r="BQ9">
            <v>67</v>
          </cell>
          <cell r="BR9">
            <v>77</v>
          </cell>
          <cell r="BS9">
            <v>99</v>
          </cell>
        </row>
        <row r="10">
          <cell r="AJ10" t="str">
            <v/>
          </cell>
        </row>
        <row r="11">
          <cell r="AJ11" t="str">
            <v/>
          </cell>
        </row>
        <row r="12">
          <cell r="AJ12" t="str">
            <v/>
          </cell>
        </row>
        <row r="13">
          <cell r="AJ13" t="str">
            <v/>
          </cell>
        </row>
        <row r="14">
          <cell r="AJ14" t="str">
            <v/>
          </cell>
        </row>
        <row r="15">
          <cell r="AJ15" t="str">
            <v/>
          </cell>
        </row>
        <row r="16">
          <cell r="AJ16" t="str">
            <v/>
          </cell>
        </row>
        <row r="17">
          <cell r="AJ17" t="str">
            <v/>
          </cell>
        </row>
        <row r="18">
          <cell r="AJ18" t="str">
            <v/>
          </cell>
        </row>
        <row r="19">
          <cell r="AJ19" t="str">
            <v/>
          </cell>
        </row>
        <row r="20">
          <cell r="AJ20" t="str">
            <v/>
          </cell>
        </row>
        <row r="21">
          <cell r="AJ21" t="str">
            <v/>
          </cell>
        </row>
        <row r="22">
          <cell r="AJ22" t="str">
            <v/>
          </cell>
        </row>
        <row r="23">
          <cell r="AJ23" t="str">
            <v/>
          </cell>
        </row>
        <row r="24">
          <cell r="AJ24" t="str">
            <v/>
          </cell>
        </row>
        <row r="25">
          <cell r="AJ25" t="str">
            <v/>
          </cell>
        </row>
        <row r="26">
          <cell r="AJ26" t="str">
            <v/>
          </cell>
        </row>
        <row r="27">
          <cell r="AJ27" t="str">
            <v/>
          </cell>
        </row>
        <row r="28">
          <cell r="AJ28" t="str">
            <v/>
          </cell>
        </row>
        <row r="29">
          <cell r="AJ29" t="str">
            <v/>
          </cell>
        </row>
        <row r="30">
          <cell r="AJ30" t="str">
            <v/>
          </cell>
        </row>
        <row r="31">
          <cell r="AJ31" t="str">
            <v/>
          </cell>
        </row>
        <row r="32">
          <cell r="AJ32" t="str">
            <v/>
          </cell>
        </row>
      </sheetData>
      <sheetData sheetId="1"/>
      <sheetData sheetId="2">
        <row r="7">
          <cell r="B7" t="str">
            <v>Example Job 1</v>
          </cell>
          <cell r="C7">
            <v>990001</v>
          </cell>
          <cell r="D7" t="str">
            <v>ABC</v>
          </cell>
        </row>
        <row r="8">
          <cell r="B8" t="str">
            <v>Example Job 2</v>
          </cell>
          <cell r="C8">
            <v>990002</v>
          </cell>
          <cell r="D8" t="str">
            <v>DEF</v>
          </cell>
        </row>
        <row r="9">
          <cell r="B9" t="str">
            <v>Example Job 3</v>
          </cell>
          <cell r="C9">
            <v>990003</v>
          </cell>
          <cell r="D9" t="str">
            <v>GHJ</v>
          </cell>
        </row>
      </sheetData>
      <sheetData sheetId="3"/>
      <sheetData sheetId="4"/>
      <sheetData sheetId="5"/>
      <sheetData sheetId="6"/>
      <sheetData sheetId="7"/>
      <sheetData sheetId="8"/>
      <sheetData sheetId="9"/>
      <sheetData sheetId="10">
        <row r="1">
          <cell r="A1">
            <v>1</v>
          </cell>
        </row>
        <row r="2">
          <cell r="A2">
            <v>2</v>
          </cell>
        </row>
        <row r="3">
          <cell r="A3">
            <v>3</v>
          </cell>
        </row>
        <row r="4">
          <cell r="A4">
            <v>4</v>
          </cell>
        </row>
        <row r="5">
          <cell r="A5">
            <v>5</v>
          </cell>
        </row>
        <row r="6">
          <cell r="A6">
            <v>6</v>
          </cell>
        </row>
        <row r="7">
          <cell r="A7">
            <v>7</v>
          </cell>
        </row>
        <row r="8">
          <cell r="A8">
            <v>8</v>
          </cell>
        </row>
        <row r="9">
          <cell r="A9">
            <v>9</v>
          </cell>
        </row>
        <row r="10">
          <cell r="A10">
            <v>10</v>
          </cell>
        </row>
        <row r="11">
          <cell r="A11">
            <v>11</v>
          </cell>
        </row>
        <row r="12">
          <cell r="A12">
            <v>12</v>
          </cell>
        </row>
        <row r="13">
          <cell r="A13">
            <v>13</v>
          </cell>
        </row>
        <row r="14">
          <cell r="A14">
            <v>14</v>
          </cell>
        </row>
        <row r="15">
          <cell r="A15">
            <v>15</v>
          </cell>
        </row>
        <row r="16">
          <cell r="A16">
            <v>16</v>
          </cell>
        </row>
        <row r="17">
          <cell r="A17">
            <v>17</v>
          </cell>
        </row>
        <row r="18">
          <cell r="A18">
            <v>18</v>
          </cell>
        </row>
        <row r="19">
          <cell r="A19">
            <v>19</v>
          </cell>
        </row>
        <row r="20">
          <cell r="A20">
            <v>20</v>
          </cell>
        </row>
        <row r="21">
          <cell r="A21">
            <v>21</v>
          </cell>
        </row>
        <row r="22">
          <cell r="A22">
            <v>22</v>
          </cell>
        </row>
        <row r="23">
          <cell r="A23">
            <v>23</v>
          </cell>
        </row>
        <row r="24">
          <cell r="A24">
            <v>24</v>
          </cell>
        </row>
        <row r="25">
          <cell r="A25">
            <v>25</v>
          </cell>
        </row>
        <row r="26">
          <cell r="A26">
            <v>26</v>
          </cell>
        </row>
        <row r="27">
          <cell r="A27">
            <v>27</v>
          </cell>
        </row>
        <row r="28">
          <cell r="A28">
            <v>28</v>
          </cell>
        </row>
        <row r="29">
          <cell r="A29">
            <v>29</v>
          </cell>
        </row>
        <row r="30">
          <cell r="A30">
            <v>30</v>
          </cell>
        </row>
        <row r="31">
          <cell r="A31">
            <v>31</v>
          </cell>
        </row>
        <row r="32">
          <cell r="A32">
            <v>32</v>
          </cell>
        </row>
        <row r="33">
          <cell r="A33">
            <v>33</v>
          </cell>
        </row>
        <row r="34">
          <cell r="A34">
            <v>34</v>
          </cell>
        </row>
        <row r="35">
          <cell r="A35">
            <v>35</v>
          </cell>
        </row>
        <row r="36">
          <cell r="A36">
            <v>36</v>
          </cell>
        </row>
        <row r="37">
          <cell r="A37">
            <v>37</v>
          </cell>
        </row>
        <row r="38">
          <cell r="A38">
            <v>38</v>
          </cell>
        </row>
        <row r="39">
          <cell r="A39">
            <v>39</v>
          </cell>
        </row>
        <row r="40">
          <cell r="A40">
            <v>40</v>
          </cell>
        </row>
        <row r="41">
          <cell r="A41">
            <v>41</v>
          </cell>
        </row>
        <row r="42">
          <cell r="A42">
            <v>42</v>
          </cell>
        </row>
        <row r="43">
          <cell r="A43">
            <v>43</v>
          </cell>
        </row>
        <row r="44">
          <cell r="A44">
            <v>44</v>
          </cell>
        </row>
        <row r="45">
          <cell r="A45">
            <v>45</v>
          </cell>
        </row>
        <row r="46">
          <cell r="A46">
            <v>46</v>
          </cell>
        </row>
        <row r="47">
          <cell r="A47">
            <v>47</v>
          </cell>
        </row>
        <row r="48">
          <cell r="A48">
            <v>48</v>
          </cell>
        </row>
        <row r="49">
          <cell r="A49">
            <v>49</v>
          </cell>
        </row>
        <row r="50">
          <cell r="A50">
            <v>50</v>
          </cell>
        </row>
        <row r="51">
          <cell r="A51">
            <v>51</v>
          </cell>
        </row>
        <row r="52">
          <cell r="A52">
            <v>52</v>
          </cell>
        </row>
        <row r="53">
          <cell r="A53">
            <v>53</v>
          </cell>
        </row>
        <row r="54">
          <cell r="A54">
            <v>54</v>
          </cell>
        </row>
        <row r="55">
          <cell r="A55">
            <v>55</v>
          </cell>
        </row>
        <row r="56">
          <cell r="A56">
            <v>56</v>
          </cell>
        </row>
        <row r="57">
          <cell r="A57">
            <v>57</v>
          </cell>
        </row>
        <row r="58">
          <cell r="A58">
            <v>58</v>
          </cell>
        </row>
        <row r="59">
          <cell r="A59">
            <v>59</v>
          </cell>
        </row>
        <row r="60">
          <cell r="A60">
            <v>60</v>
          </cell>
        </row>
        <row r="61">
          <cell r="A61">
            <v>61</v>
          </cell>
        </row>
        <row r="62">
          <cell r="A62">
            <v>62</v>
          </cell>
        </row>
        <row r="63">
          <cell r="A63">
            <v>63</v>
          </cell>
        </row>
        <row r="64">
          <cell r="A64">
            <v>64</v>
          </cell>
        </row>
        <row r="65">
          <cell r="A65">
            <v>65</v>
          </cell>
        </row>
        <row r="66">
          <cell r="A66">
            <v>66</v>
          </cell>
        </row>
        <row r="67">
          <cell r="A67">
            <v>67</v>
          </cell>
        </row>
        <row r="68">
          <cell r="A68">
            <v>68</v>
          </cell>
        </row>
        <row r="69">
          <cell r="A69">
            <v>69</v>
          </cell>
        </row>
        <row r="70">
          <cell r="A70">
            <v>70</v>
          </cell>
        </row>
        <row r="71">
          <cell r="A71">
            <v>71</v>
          </cell>
        </row>
        <row r="72">
          <cell r="A72">
            <v>72</v>
          </cell>
        </row>
        <row r="73">
          <cell r="A73">
            <v>73</v>
          </cell>
        </row>
        <row r="74">
          <cell r="A74">
            <v>74</v>
          </cell>
        </row>
        <row r="75">
          <cell r="A75">
            <v>75</v>
          </cell>
        </row>
        <row r="76">
          <cell r="A76">
            <v>76</v>
          </cell>
        </row>
        <row r="77">
          <cell r="A77">
            <v>77</v>
          </cell>
        </row>
        <row r="78">
          <cell r="A78">
            <v>78</v>
          </cell>
        </row>
        <row r="79">
          <cell r="A79">
            <v>79</v>
          </cell>
        </row>
        <row r="80">
          <cell r="A80">
            <v>80</v>
          </cell>
        </row>
        <row r="81">
          <cell r="A81">
            <v>81</v>
          </cell>
        </row>
        <row r="82">
          <cell r="A82">
            <v>82</v>
          </cell>
        </row>
        <row r="83">
          <cell r="A83">
            <v>83</v>
          </cell>
        </row>
        <row r="84">
          <cell r="A84">
            <v>84</v>
          </cell>
        </row>
        <row r="85">
          <cell r="A85">
            <v>85</v>
          </cell>
        </row>
        <row r="86">
          <cell r="A86">
            <v>86</v>
          </cell>
        </row>
        <row r="87">
          <cell r="A87">
            <v>87</v>
          </cell>
        </row>
        <row r="88">
          <cell r="A88">
            <v>88</v>
          </cell>
        </row>
        <row r="89">
          <cell r="A89">
            <v>89</v>
          </cell>
        </row>
        <row r="90">
          <cell r="A90">
            <v>90</v>
          </cell>
        </row>
        <row r="91">
          <cell r="A91">
            <v>91</v>
          </cell>
        </row>
        <row r="92">
          <cell r="A92">
            <v>92</v>
          </cell>
        </row>
        <row r="93">
          <cell r="A93">
            <v>93</v>
          </cell>
        </row>
        <row r="94">
          <cell r="A94">
            <v>94</v>
          </cell>
        </row>
        <row r="95">
          <cell r="A95">
            <v>95</v>
          </cell>
        </row>
        <row r="96">
          <cell r="A96">
            <v>96</v>
          </cell>
        </row>
        <row r="97">
          <cell r="A97">
            <v>97</v>
          </cell>
        </row>
        <row r="98">
          <cell r="A98">
            <v>98</v>
          </cell>
        </row>
        <row r="99">
          <cell r="A99">
            <v>99</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Rising Main"/>
      <sheetName val="C.I. PIPE"/>
      <sheetName val="DATAC.I."/>
    </sheetNames>
    <sheetDataSet>
      <sheetData sheetId="0">
        <row r="2">
          <cell r="C2" t="str">
            <v xml:space="preserve"> </v>
          </cell>
        </row>
        <row r="3">
          <cell r="C3" t="str">
            <v>RISING MAIN WITH RUBBER TIGHTEN JOINTS</v>
          </cell>
        </row>
        <row r="6">
          <cell r="C6" t="str">
            <v>Items</v>
          </cell>
          <cell r="D6" t="str">
            <v>Data</v>
          </cell>
          <cell r="E6" t="str">
            <v>Unit</v>
          </cell>
        </row>
        <row r="7">
          <cell r="C7" t="str">
            <v>Water Consumption</v>
          </cell>
          <cell r="D7">
            <v>50000</v>
          </cell>
          <cell r="E7" t="str">
            <v>Cum/day</v>
          </cell>
        </row>
        <row r="8">
          <cell r="C8" t="str">
            <v>Pumping Hours</v>
          </cell>
          <cell r="D8">
            <v>23</v>
          </cell>
        </row>
        <row r="9">
          <cell r="C9" t="str">
            <v>Design Discharge</v>
          </cell>
          <cell r="D9">
            <v>0.60386473429951693</v>
          </cell>
          <cell r="E9" t="str">
            <v>Cum/sec</v>
          </cell>
        </row>
        <row r="10">
          <cell r="C10" t="str">
            <v>Capacity of Sump Pump</v>
          </cell>
          <cell r="D10">
            <v>2083.3333333333335</v>
          </cell>
          <cell r="E10" t="str">
            <v>Cum</v>
          </cell>
        </row>
        <row r="11">
          <cell r="C11" t="str">
            <v>Economical Dia</v>
          </cell>
          <cell r="D11">
            <v>0.7</v>
          </cell>
          <cell r="E11" t="str">
            <v>M</v>
          </cell>
        </row>
        <row r="12">
          <cell r="C12" t="str">
            <v>Actual Area</v>
          </cell>
          <cell r="D12">
            <v>0.38499999999999995</v>
          </cell>
          <cell r="E12" t="str">
            <v>sqm</v>
          </cell>
        </row>
        <row r="13">
          <cell r="C13" t="str">
            <v>Actual Velocity</v>
          </cell>
          <cell r="D13">
            <v>1.5684798293493949</v>
          </cell>
          <cell r="E13" t="str">
            <v>M/Sec</v>
          </cell>
        </row>
        <row r="14">
          <cell r="C14" t="str">
            <v>CR</v>
          </cell>
          <cell r="D14">
            <v>0.85</v>
          </cell>
        </row>
        <row r="15">
          <cell r="C15" t="str">
            <v>Length of Rising Main</v>
          </cell>
          <cell r="D15">
            <v>12000</v>
          </cell>
          <cell r="E15" t="str">
            <v>M</v>
          </cell>
        </row>
        <row r="16">
          <cell r="C16" t="str">
            <v>Difference in Static Head</v>
          </cell>
          <cell r="D16">
            <v>20</v>
          </cell>
          <cell r="E16" t="str">
            <v>M</v>
          </cell>
        </row>
        <row r="17">
          <cell r="C17" t="str">
            <v>Head Loss due to Friction</v>
          </cell>
          <cell r="D17">
            <v>36.128924078670615</v>
          </cell>
          <cell r="E17" t="str">
            <v>M</v>
          </cell>
        </row>
        <row r="18">
          <cell r="C18" t="str">
            <v xml:space="preserve">Total Pumping Head </v>
          </cell>
          <cell r="D18">
            <v>56.128924078670615</v>
          </cell>
          <cell r="E18" t="str">
            <v>M</v>
          </cell>
        </row>
        <row r="19">
          <cell r="C19" t="str">
            <v>Pump Efficiency</v>
          </cell>
          <cell r="D19">
            <v>0.6</v>
          </cell>
        </row>
        <row r="20">
          <cell r="C20" t="str">
            <v>Size of Pump</v>
          </cell>
          <cell r="D20">
            <v>553.82806904059134</v>
          </cell>
          <cell r="E20" t="str">
            <v>KW</v>
          </cell>
        </row>
        <row r="21">
          <cell r="C21" t="str">
            <v>Size of Pump with 50% stand by</v>
          </cell>
          <cell r="D21">
            <v>830.74210356088702</v>
          </cell>
          <cell r="E21" t="str">
            <v>KW</v>
          </cell>
        </row>
        <row r="22">
          <cell r="C22" t="str">
            <v>KW</v>
          </cell>
          <cell r="D22">
            <v>553.82806904059134</v>
          </cell>
        </row>
        <row r="23">
          <cell r="C23" t="str">
            <v>Pump size Assumed</v>
          </cell>
        </row>
        <row r="24">
          <cell r="C24" t="str">
            <v>Size</v>
          </cell>
          <cell r="D24">
            <v>280</v>
          </cell>
          <cell r="E24" t="str">
            <v>KW</v>
          </cell>
        </row>
        <row r="25">
          <cell r="C25" t="str">
            <v>Nos.</v>
          </cell>
          <cell r="D25">
            <v>2</v>
          </cell>
          <cell r="E25" t="str">
            <v>Nos.</v>
          </cell>
        </row>
        <row r="26">
          <cell r="C26" t="str">
            <v>Stand By</v>
          </cell>
          <cell r="D26">
            <v>1</v>
          </cell>
          <cell r="E26" t="str">
            <v>Nos.</v>
          </cell>
        </row>
        <row r="27">
          <cell r="C27" t="str">
            <v>Power Consumption</v>
          </cell>
          <cell r="D27">
            <v>280</v>
          </cell>
          <cell r="E27" t="str">
            <v>KW</v>
          </cell>
        </row>
        <row r="28">
          <cell r="C28" t="str">
            <v>Energy Consumption</v>
          </cell>
          <cell r="D28">
            <v>12880</v>
          </cell>
          <cell r="E28" t="str">
            <v>KWH</v>
          </cell>
        </row>
        <row r="39">
          <cell r="C39" t="str">
            <v xml:space="preserve">Size of </v>
          </cell>
          <cell r="D39" t="str">
            <v>Unit Cost</v>
          </cell>
          <cell r="E39" t="str">
            <v>Length of</v>
          </cell>
          <cell r="F39" t="str">
            <v>Inc / Exc</v>
          </cell>
          <cell r="G39" t="str">
            <v>Total Cost</v>
          </cell>
        </row>
        <row r="40">
          <cell r="C40" t="str">
            <v>Rising Main in MM</v>
          </cell>
          <cell r="D40" t="str">
            <v>per RM</v>
          </cell>
          <cell r="E40" t="str">
            <v>Rising Main</v>
          </cell>
        </row>
        <row r="41">
          <cell r="C41">
            <v>400</v>
          </cell>
          <cell r="D41">
            <v>2282.8600099999999</v>
          </cell>
          <cell r="E41">
            <v>12000</v>
          </cell>
          <cell r="G41">
            <v>0</v>
          </cell>
        </row>
        <row r="42">
          <cell r="C42">
            <v>450</v>
          </cell>
          <cell r="D42">
            <v>2728.8735000000001</v>
          </cell>
          <cell r="E42">
            <v>12000</v>
          </cell>
          <cell r="G42">
            <v>0</v>
          </cell>
        </row>
        <row r="43">
          <cell r="C43">
            <v>500</v>
          </cell>
          <cell r="D43">
            <v>3236.0554000000002</v>
          </cell>
          <cell r="E43">
            <v>12000</v>
          </cell>
          <cell r="G43">
            <v>0</v>
          </cell>
        </row>
        <row r="44">
          <cell r="C44">
            <v>600</v>
          </cell>
          <cell r="D44">
            <v>4259.1480000000001</v>
          </cell>
          <cell r="E44">
            <v>12000</v>
          </cell>
          <cell r="G44">
            <v>0</v>
          </cell>
        </row>
        <row r="45">
          <cell r="C45">
            <v>700</v>
          </cell>
          <cell r="D45">
            <v>5450.3805500000008</v>
          </cell>
          <cell r="E45">
            <v>12000</v>
          </cell>
          <cell r="F45">
            <v>1</v>
          </cell>
          <cell r="G45">
            <v>65404566.600000009</v>
          </cell>
        </row>
        <row r="46">
          <cell r="C46">
            <v>800</v>
          </cell>
          <cell r="D46">
            <v>6809.4706000000006</v>
          </cell>
          <cell r="E46">
            <v>12000</v>
          </cell>
          <cell r="G46">
            <v>0</v>
          </cell>
        </row>
        <row r="47">
          <cell r="C47">
            <v>900</v>
          </cell>
          <cell r="D47">
            <v>8261.06855</v>
          </cell>
          <cell r="E47">
            <v>12000</v>
          </cell>
          <cell r="G47">
            <v>0</v>
          </cell>
        </row>
        <row r="48">
          <cell r="C48">
            <v>1000</v>
          </cell>
          <cell r="D48">
            <v>9880.8319500000016</v>
          </cell>
          <cell r="E48">
            <v>12000</v>
          </cell>
          <cell r="G48">
            <v>0</v>
          </cell>
        </row>
        <row r="49">
          <cell r="C49" t="str">
            <v>Total Cost of Pipe</v>
          </cell>
          <cell r="G49">
            <v>65404566.600000009</v>
          </cell>
        </row>
        <row r="51">
          <cell r="C51" t="str">
            <v>Other Cost heads</v>
          </cell>
          <cell r="D51" t="str">
            <v>Unit Cost</v>
          </cell>
          <cell r="E51" t="str">
            <v>Qty.</v>
          </cell>
          <cell r="F51" t="str">
            <v>Inc / Exc</v>
          </cell>
          <cell r="G51" t="str">
            <v>Total Cost</v>
          </cell>
        </row>
        <row r="52">
          <cell r="C52" t="str">
            <v>Intake from Canal</v>
          </cell>
          <cell r="D52">
            <v>300000</v>
          </cell>
          <cell r="E52">
            <v>1</v>
          </cell>
          <cell r="F52">
            <v>1</v>
          </cell>
          <cell r="G52">
            <v>300000</v>
          </cell>
        </row>
        <row r="53">
          <cell r="C53" t="str">
            <v>Suction Sump</v>
          </cell>
          <cell r="D53">
            <v>3000</v>
          </cell>
          <cell r="E53">
            <v>2083.3333333333335</v>
          </cell>
          <cell r="F53">
            <v>1</v>
          </cell>
          <cell r="G53">
            <v>6250000</v>
          </cell>
        </row>
        <row r="54">
          <cell r="C54" t="str">
            <v>Pump House</v>
          </cell>
        </row>
        <row r="55">
          <cell r="C55" t="str">
            <v>Building</v>
          </cell>
          <cell r="D55">
            <v>4000</v>
          </cell>
          <cell r="E55">
            <v>3000</v>
          </cell>
          <cell r="F55">
            <v>1</v>
          </cell>
          <cell r="G55">
            <v>12000000</v>
          </cell>
        </row>
        <row r="56">
          <cell r="C56" t="str">
            <v>Pump Sizing @ 4000/KW</v>
          </cell>
          <cell r="D56">
            <v>4000</v>
          </cell>
          <cell r="E56">
            <v>840</v>
          </cell>
          <cell r="F56">
            <v>1</v>
          </cell>
          <cell r="G56">
            <v>3360000</v>
          </cell>
        </row>
        <row r="57">
          <cell r="C57" t="str">
            <v>Electrical Control Panel @</v>
          </cell>
          <cell r="E57">
            <v>0.2</v>
          </cell>
          <cell r="G57">
            <v>672000</v>
          </cell>
        </row>
        <row r="58">
          <cell r="C58" t="str">
            <v>Gensets</v>
          </cell>
          <cell r="D58">
            <v>5500</v>
          </cell>
          <cell r="E58">
            <v>350</v>
          </cell>
          <cell r="F58">
            <v>1</v>
          </cell>
          <cell r="G58">
            <v>1925000</v>
          </cell>
        </row>
        <row r="59">
          <cell r="C59" t="str">
            <v>Land Cost</v>
          </cell>
          <cell r="D59">
            <v>520000</v>
          </cell>
          <cell r="E59">
            <v>13.343217197924389</v>
          </cell>
          <cell r="F59">
            <v>1</v>
          </cell>
          <cell r="G59">
            <v>6938472.942920682</v>
          </cell>
        </row>
        <row r="60">
          <cell r="C60" t="str">
            <v>Sub Total</v>
          </cell>
          <cell r="G60">
            <v>31445472.942920681</v>
          </cell>
        </row>
        <row r="62">
          <cell r="C62" t="str">
            <v>Total Cost of Rising Main in Rs. Lacs</v>
          </cell>
          <cell r="G62">
            <v>968.50039542920695</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2"/>
  <sheetViews>
    <sheetView showZeros="0" tabSelected="1" view="pageBreakPreview" zoomScaleSheetLayoutView="100" workbookViewId="0">
      <selection activeCell="K9" sqref="K9"/>
    </sheetView>
  </sheetViews>
  <sheetFormatPr defaultRowHeight="12.75"/>
  <cols>
    <col min="1" max="1" width="5.140625" style="12" customWidth="1"/>
    <col min="2" max="2" width="65.85546875" style="1" customWidth="1"/>
    <col min="3" max="3" width="7.42578125" style="1" customWidth="1"/>
    <col min="4" max="4" width="10.7109375" style="1" customWidth="1"/>
    <col min="5" max="5" width="12.140625" style="1" customWidth="1"/>
    <col min="6" max="6" width="15.5703125" style="1" hidden="1" customWidth="1"/>
    <col min="7" max="7" width="0" style="1" hidden="1" customWidth="1"/>
    <col min="8" max="8" width="9.140625" style="1" hidden="1" customWidth="1"/>
    <col min="9" max="9" width="10.42578125" style="1" hidden="1" customWidth="1"/>
    <col min="10" max="10" width="50.140625" style="1" customWidth="1"/>
    <col min="11" max="11" width="22" style="1" customWidth="1"/>
    <col min="12" max="16384" width="9.140625" style="1"/>
  </cols>
  <sheetData>
    <row r="1" spans="1:11" ht="21.75" customHeight="1">
      <c r="A1" s="30" t="s">
        <v>40</v>
      </c>
      <c r="B1" s="30"/>
      <c r="C1" s="30"/>
      <c r="D1" s="30"/>
      <c r="E1" s="30"/>
      <c r="F1" s="30"/>
      <c r="G1" s="30"/>
      <c r="H1" s="30"/>
      <c r="I1" s="30"/>
      <c r="J1" s="30"/>
      <c r="K1" s="30"/>
    </row>
    <row r="2" spans="1:11" ht="30">
      <c r="A2" s="16" t="s">
        <v>32</v>
      </c>
      <c r="B2" s="16" t="s">
        <v>0</v>
      </c>
      <c r="C2" s="16" t="s">
        <v>1</v>
      </c>
      <c r="D2" s="16" t="s">
        <v>3</v>
      </c>
      <c r="E2" s="16" t="s">
        <v>2</v>
      </c>
      <c r="F2" s="16" t="s">
        <v>4</v>
      </c>
      <c r="G2" s="16" t="s">
        <v>3</v>
      </c>
      <c r="H2" s="16" t="s">
        <v>2</v>
      </c>
      <c r="I2" s="16" t="s">
        <v>4</v>
      </c>
      <c r="J2" s="16" t="s">
        <v>31</v>
      </c>
      <c r="K2" s="16" t="s">
        <v>4</v>
      </c>
    </row>
    <row r="3" spans="1:11" ht="15" hidden="1">
      <c r="A3" s="17">
        <v>1</v>
      </c>
      <c r="B3" s="2" t="s">
        <v>5</v>
      </c>
      <c r="C3" s="3" t="s">
        <v>6</v>
      </c>
      <c r="D3" s="18" t="e">
        <f>#REF!</f>
        <v>#REF!</v>
      </c>
      <c r="E3" s="18">
        <v>150000</v>
      </c>
      <c r="F3" s="18"/>
      <c r="G3" s="29"/>
      <c r="H3" s="29"/>
      <c r="I3" s="29"/>
      <c r="J3" s="5"/>
      <c r="K3" s="5"/>
    </row>
    <row r="4" spans="1:11" ht="14.25" hidden="1">
      <c r="A4" s="17"/>
      <c r="B4" s="4"/>
      <c r="C4" s="3"/>
      <c r="D4" s="19"/>
      <c r="E4" s="19"/>
      <c r="F4" s="19"/>
      <c r="G4" s="5"/>
      <c r="H4" s="5"/>
      <c r="I4" s="5"/>
      <c r="J4" s="5"/>
      <c r="K4" s="5"/>
    </row>
    <row r="5" spans="1:11" ht="15" hidden="1">
      <c r="A5" s="17">
        <v>2</v>
      </c>
      <c r="B5" s="2" t="s">
        <v>7</v>
      </c>
      <c r="C5" s="3" t="s">
        <v>8</v>
      </c>
      <c r="D5" s="19" t="e">
        <f>#REF!*#REF!*#REF!</f>
        <v>#REF!</v>
      </c>
      <c r="E5" s="18" t="e">
        <f>F5/D5</f>
        <v>#REF!</v>
      </c>
      <c r="F5" s="18"/>
      <c r="G5" s="5"/>
      <c r="H5" s="5"/>
      <c r="I5" s="20"/>
      <c r="J5" s="5"/>
      <c r="K5" s="5"/>
    </row>
    <row r="6" spans="1:11" ht="15" hidden="1">
      <c r="A6" s="17"/>
      <c r="B6" s="2"/>
      <c r="C6" s="3"/>
      <c r="D6" s="19"/>
      <c r="E6" s="18"/>
      <c r="F6" s="18"/>
      <c r="G6" s="5"/>
      <c r="H6" s="5"/>
      <c r="I6" s="20"/>
      <c r="J6" s="5"/>
      <c r="K6" s="5"/>
    </row>
    <row r="7" spans="1:11" ht="15" hidden="1">
      <c r="A7" s="17">
        <v>3</v>
      </c>
      <c r="B7" s="2" t="s">
        <v>9</v>
      </c>
      <c r="C7" s="3" t="s">
        <v>8</v>
      </c>
      <c r="D7" s="19" t="e">
        <f>#REF!*#REF!*#REF!</f>
        <v>#REF!</v>
      </c>
      <c r="E7" s="18">
        <v>1425</v>
      </c>
      <c r="F7" s="18"/>
      <c r="G7" s="5"/>
      <c r="H7" s="5"/>
      <c r="I7" s="20"/>
      <c r="J7" s="5"/>
      <c r="K7" s="5"/>
    </row>
    <row r="8" spans="1:11" ht="18" customHeight="1">
      <c r="A8" s="17">
        <v>1</v>
      </c>
      <c r="B8" s="6" t="s">
        <v>10</v>
      </c>
      <c r="C8" s="3"/>
      <c r="D8" s="19"/>
      <c r="E8" s="18"/>
      <c r="F8" s="18"/>
      <c r="G8" s="5"/>
      <c r="H8" s="5"/>
      <c r="I8" s="20"/>
      <c r="J8" s="5"/>
      <c r="K8" s="5"/>
    </row>
    <row r="9" spans="1:11" ht="88.5" customHeight="1">
      <c r="A9" s="17"/>
      <c r="B9" s="2" t="s">
        <v>11</v>
      </c>
      <c r="C9" s="7" t="s">
        <v>12</v>
      </c>
      <c r="D9" s="19">
        <v>7200</v>
      </c>
      <c r="E9" s="21"/>
      <c r="F9" s="21"/>
      <c r="G9" s="5"/>
      <c r="H9" s="5"/>
      <c r="I9" s="20"/>
      <c r="J9" s="5"/>
      <c r="K9" s="27">
        <f>ROUNDUP(D9*E9,2)</f>
        <v>0</v>
      </c>
    </row>
    <row r="10" spans="1:11" ht="15" hidden="1">
      <c r="A10" s="17"/>
      <c r="B10" s="6"/>
      <c r="C10" s="7"/>
      <c r="D10" s="19"/>
      <c r="E10" s="21"/>
      <c r="F10" s="21"/>
      <c r="G10" s="5"/>
      <c r="H10" s="5"/>
      <c r="I10" s="20"/>
      <c r="J10" s="5"/>
      <c r="K10" s="27" t="e">
        <f>ROUNDUP(#REF!*I10,2)</f>
        <v>#REF!</v>
      </c>
    </row>
    <row r="11" spans="1:11" ht="15" hidden="1">
      <c r="A11" s="17"/>
      <c r="B11" s="4" t="s">
        <v>13</v>
      </c>
      <c r="C11" s="7"/>
      <c r="D11" s="19" t="e">
        <f>#REF!*#REF!*#REF!</f>
        <v>#REF!</v>
      </c>
      <c r="E11" s="21"/>
      <c r="F11" s="21"/>
      <c r="G11" s="5"/>
      <c r="H11" s="5"/>
      <c r="I11" s="20"/>
      <c r="J11" s="5"/>
      <c r="K11" s="27" t="e">
        <f>ROUNDUP(#REF!*I11,2)</f>
        <v>#REF!</v>
      </c>
    </row>
    <row r="12" spans="1:11" ht="15" hidden="1">
      <c r="A12" s="17"/>
      <c r="B12" s="4" t="s">
        <v>14</v>
      </c>
      <c r="C12" s="7"/>
      <c r="D12" s="19" t="e">
        <f>#REF!*#REF!*#REF!</f>
        <v>#REF!</v>
      </c>
      <c r="E12" s="21"/>
      <c r="F12" s="21"/>
      <c r="G12" s="5"/>
      <c r="H12" s="5"/>
      <c r="I12" s="20"/>
      <c r="J12" s="5"/>
      <c r="K12" s="27" t="e">
        <f>ROUNDUP(#REF!*I12,2)</f>
        <v>#REF!</v>
      </c>
    </row>
    <row r="13" spans="1:11" ht="15" hidden="1">
      <c r="A13" s="17"/>
      <c r="B13" s="4" t="s">
        <v>15</v>
      </c>
      <c r="C13" s="7"/>
      <c r="D13" s="19" t="e">
        <f>#REF!*#REF!*#REF!</f>
        <v>#REF!</v>
      </c>
      <c r="E13" s="21"/>
      <c r="F13" s="21"/>
      <c r="G13" s="5"/>
      <c r="H13" s="5"/>
      <c r="I13" s="20"/>
      <c r="J13" s="5"/>
      <c r="K13" s="27" t="e">
        <f>ROUNDUP(#REF!*I13,2)</f>
        <v>#REF!</v>
      </c>
    </row>
    <row r="14" spans="1:11" ht="15" hidden="1">
      <c r="A14" s="17"/>
      <c r="B14" s="4" t="s">
        <v>16</v>
      </c>
      <c r="C14" s="8">
        <f>3*420</f>
        <v>1260</v>
      </c>
      <c r="D14" s="19" t="e">
        <f>#REF!*#REF!*C14</f>
        <v>#REF!</v>
      </c>
      <c r="E14" s="21"/>
      <c r="F14" s="21"/>
      <c r="G14" s="5"/>
      <c r="H14" s="5"/>
      <c r="I14" s="20"/>
      <c r="J14" s="5"/>
      <c r="K14" s="27" t="e">
        <f>ROUNDUP(#REF!*I14,2)</f>
        <v>#REF!</v>
      </c>
    </row>
    <row r="15" spans="1:11" ht="15" hidden="1">
      <c r="A15" s="17"/>
      <c r="B15" s="4"/>
      <c r="C15" s="8">
        <v>290</v>
      </c>
      <c r="D15" s="19" t="e">
        <f>#REF!*#REF!*C15</f>
        <v>#REF!</v>
      </c>
      <c r="E15" s="21"/>
      <c r="F15" s="21"/>
      <c r="G15" s="5"/>
      <c r="H15" s="5"/>
      <c r="I15" s="20"/>
      <c r="J15" s="5"/>
      <c r="K15" s="27" t="e">
        <f>ROUNDUP(#REF!*I15,2)</f>
        <v>#REF!</v>
      </c>
    </row>
    <row r="16" spans="1:11" ht="15" hidden="1">
      <c r="A16" s="17"/>
      <c r="B16" s="4" t="s">
        <v>17</v>
      </c>
      <c r="C16" s="8">
        <f>4*620</f>
        <v>2480</v>
      </c>
      <c r="D16" s="19" t="e">
        <f>#REF!*#REF!*C16</f>
        <v>#REF!</v>
      </c>
      <c r="E16" s="21"/>
      <c r="F16" s="21"/>
      <c r="G16" s="5"/>
      <c r="H16" s="5"/>
      <c r="I16" s="20"/>
      <c r="J16" s="5"/>
      <c r="K16" s="27" t="e">
        <f>ROUNDUP(#REF!*I16,2)</f>
        <v>#REF!</v>
      </c>
    </row>
    <row r="17" spans="1:11" ht="15" hidden="1">
      <c r="A17" s="17"/>
      <c r="B17" s="4"/>
      <c r="C17" s="8">
        <v>423</v>
      </c>
      <c r="D17" s="19" t="e">
        <f>#REF!*#REF!*C17</f>
        <v>#REF!</v>
      </c>
      <c r="E17" s="21"/>
      <c r="F17" s="21"/>
      <c r="G17" s="5"/>
      <c r="H17" s="5"/>
      <c r="I17" s="20"/>
      <c r="J17" s="5"/>
      <c r="K17" s="27" t="e">
        <f>ROUNDUP(#REF!*I17,2)</f>
        <v>#REF!</v>
      </c>
    </row>
    <row r="18" spans="1:11" ht="15" hidden="1">
      <c r="A18" s="17"/>
      <c r="B18" s="4" t="s">
        <v>18</v>
      </c>
      <c r="C18" s="8">
        <f>4*180</f>
        <v>720</v>
      </c>
      <c r="D18" s="19" t="e">
        <f>#REF!*#REF!*C18</f>
        <v>#REF!</v>
      </c>
      <c r="E18" s="21"/>
      <c r="F18" s="21"/>
      <c r="G18" s="5"/>
      <c r="H18" s="5"/>
      <c r="I18" s="20"/>
      <c r="J18" s="5"/>
      <c r="K18" s="27" t="e">
        <f>ROUNDUP(#REF!*I18,2)</f>
        <v>#REF!</v>
      </c>
    </row>
    <row r="19" spans="1:11" ht="15" hidden="1">
      <c r="A19" s="17"/>
      <c r="B19" s="4" t="s">
        <v>18</v>
      </c>
      <c r="C19" s="8">
        <f>4*90</f>
        <v>360</v>
      </c>
      <c r="D19" s="19" t="e">
        <f>#REF!*#REF!*C19</f>
        <v>#REF!</v>
      </c>
      <c r="E19" s="21"/>
      <c r="F19" s="21"/>
      <c r="G19" s="5"/>
      <c r="H19" s="5"/>
      <c r="I19" s="20"/>
      <c r="J19" s="5"/>
      <c r="K19" s="27" t="e">
        <f>ROUNDUP(#REF!*I19,2)</f>
        <v>#REF!</v>
      </c>
    </row>
    <row r="20" spans="1:11" ht="15" hidden="1">
      <c r="A20" s="17"/>
      <c r="B20" s="4"/>
      <c r="C20" s="8">
        <v>1248</v>
      </c>
      <c r="D20" s="19" t="e">
        <f>#REF!*#REF!*C20</f>
        <v>#REF!</v>
      </c>
      <c r="E20" s="21"/>
      <c r="F20" s="21"/>
      <c r="G20" s="5"/>
      <c r="H20" s="5"/>
      <c r="I20" s="20"/>
      <c r="J20" s="5"/>
      <c r="K20" s="27" t="e">
        <f>ROUNDUP(#REF!*I20,2)</f>
        <v>#REF!</v>
      </c>
    </row>
    <row r="21" spans="1:11" ht="15" hidden="1">
      <c r="A21" s="17"/>
      <c r="B21" s="4" t="s">
        <v>19</v>
      </c>
      <c r="C21" s="8">
        <v>195</v>
      </c>
      <c r="D21" s="19" t="e">
        <f>#REF!*#REF!*C21</f>
        <v>#REF!</v>
      </c>
      <c r="E21" s="21"/>
      <c r="F21" s="21"/>
      <c r="G21" s="5"/>
      <c r="H21" s="5"/>
      <c r="I21" s="20"/>
      <c r="J21" s="5"/>
      <c r="K21" s="27" t="e">
        <f>ROUNDUP(#REF!*I21,2)</f>
        <v>#REF!</v>
      </c>
    </row>
    <row r="22" spans="1:11" ht="15" hidden="1">
      <c r="A22" s="17"/>
      <c r="B22" s="4" t="s">
        <v>20</v>
      </c>
      <c r="C22" s="8">
        <f>2*218</f>
        <v>436</v>
      </c>
      <c r="D22" s="19" t="e">
        <f>#REF!*#REF!*C22</f>
        <v>#REF!</v>
      </c>
      <c r="E22" s="21"/>
      <c r="F22" s="21"/>
      <c r="G22" s="5"/>
      <c r="H22" s="5"/>
      <c r="I22" s="20"/>
      <c r="J22" s="5"/>
      <c r="K22" s="27" t="e">
        <f>ROUNDUP(#REF!*I22,2)</f>
        <v>#REF!</v>
      </c>
    </row>
    <row r="23" spans="1:11" ht="15" hidden="1">
      <c r="A23" s="17"/>
      <c r="B23" s="4"/>
      <c r="C23" s="8">
        <v>215</v>
      </c>
      <c r="D23" s="19" t="e">
        <f>#REF!*#REF!*C23</f>
        <v>#REF!</v>
      </c>
      <c r="E23" s="21"/>
      <c r="F23" s="21"/>
      <c r="G23" s="5"/>
      <c r="H23" s="5"/>
      <c r="I23" s="20"/>
      <c r="J23" s="5"/>
      <c r="K23" s="27" t="e">
        <f>ROUNDUP(#REF!*I23,2)</f>
        <v>#REF!</v>
      </c>
    </row>
    <row r="24" spans="1:11" ht="15" hidden="1">
      <c r="A24" s="17"/>
      <c r="B24" s="4" t="s">
        <v>21</v>
      </c>
      <c r="C24" s="8">
        <f>330+235</f>
        <v>565</v>
      </c>
      <c r="D24" s="19" t="e">
        <f>#REF!*#REF!*C24</f>
        <v>#REF!</v>
      </c>
      <c r="E24" s="21"/>
      <c r="F24" s="21"/>
      <c r="G24" s="5"/>
      <c r="H24" s="5"/>
      <c r="I24" s="20"/>
      <c r="J24" s="5"/>
      <c r="K24" s="27" t="e">
        <f>ROUNDUP(#REF!*I24,2)</f>
        <v>#REF!</v>
      </c>
    </row>
    <row r="25" spans="1:11" ht="15" hidden="1">
      <c r="A25" s="17"/>
      <c r="B25" s="4" t="s">
        <v>22</v>
      </c>
      <c r="C25" s="8">
        <f>2*122</f>
        <v>244</v>
      </c>
      <c r="D25" s="19" t="e">
        <f>#REF!*#REF!*C25</f>
        <v>#REF!</v>
      </c>
      <c r="E25" s="21"/>
      <c r="F25" s="21"/>
      <c r="G25" s="5"/>
      <c r="H25" s="5"/>
      <c r="I25" s="20"/>
      <c r="J25" s="5"/>
      <c r="K25" s="27" t="e">
        <f>ROUNDUP(#REF!*I25,2)</f>
        <v>#REF!</v>
      </c>
    </row>
    <row r="26" spans="1:11" ht="15" hidden="1">
      <c r="A26" s="17"/>
      <c r="B26" s="4"/>
      <c r="C26" s="8">
        <f>50+150</f>
        <v>200</v>
      </c>
      <c r="D26" s="19" t="e">
        <f>#REF!*#REF!*C26</f>
        <v>#REF!</v>
      </c>
      <c r="E26" s="21"/>
      <c r="F26" s="21"/>
      <c r="G26" s="5"/>
      <c r="H26" s="5"/>
      <c r="I26" s="20"/>
      <c r="J26" s="5"/>
      <c r="K26" s="27" t="e">
        <f>ROUNDUP(#REF!*I26,2)</f>
        <v>#REF!</v>
      </c>
    </row>
    <row r="27" spans="1:11" ht="15" hidden="1">
      <c r="A27" s="17"/>
      <c r="B27" s="4" t="s">
        <v>23</v>
      </c>
      <c r="C27" s="8">
        <v>110</v>
      </c>
      <c r="D27" s="19" t="e">
        <f>#REF!*#REF!*C27</f>
        <v>#REF!</v>
      </c>
      <c r="E27" s="21"/>
      <c r="F27" s="21"/>
      <c r="G27" s="5"/>
      <c r="H27" s="5"/>
      <c r="I27" s="20"/>
      <c r="J27" s="5"/>
      <c r="K27" s="27" t="e">
        <f>ROUNDUP(#REF!*I27,2)</f>
        <v>#REF!</v>
      </c>
    </row>
    <row r="28" spans="1:11" ht="15" hidden="1">
      <c r="A28" s="17"/>
      <c r="B28" s="4" t="s">
        <v>24</v>
      </c>
      <c r="C28" s="8"/>
      <c r="D28" s="19">
        <v>1000</v>
      </c>
      <c r="E28" s="21"/>
      <c r="F28" s="21"/>
      <c r="G28" s="5"/>
      <c r="H28" s="5"/>
      <c r="I28" s="20"/>
      <c r="J28" s="5"/>
      <c r="K28" s="27" t="e">
        <f>ROUNDUP(#REF!*I28,2)</f>
        <v>#REF!</v>
      </c>
    </row>
    <row r="29" spans="1:11" ht="15" hidden="1">
      <c r="A29" s="17"/>
      <c r="B29" s="4"/>
      <c r="C29" s="7" t="s">
        <v>12</v>
      </c>
      <c r="D29" s="19" t="e">
        <f>SUM(D11:D28)</f>
        <v>#REF!</v>
      </c>
      <c r="E29" s="21"/>
      <c r="F29" s="21"/>
      <c r="G29" s="5"/>
      <c r="H29" s="5"/>
      <c r="I29" s="20"/>
      <c r="J29" s="5"/>
      <c r="K29" s="27" t="e">
        <f>ROUNDUP(#REF!*I29,2)</f>
        <v>#REF!</v>
      </c>
    </row>
    <row r="30" spans="1:11" ht="15" hidden="1">
      <c r="A30" s="17"/>
      <c r="B30" s="4"/>
      <c r="C30" s="3"/>
      <c r="D30" s="19"/>
      <c r="E30" s="21"/>
      <c r="F30" s="21"/>
      <c r="G30" s="5"/>
      <c r="H30" s="5"/>
      <c r="I30" s="20"/>
      <c r="J30" s="5"/>
      <c r="K30" s="27" t="e">
        <f>ROUNDUP(#REF!*I30,2)</f>
        <v>#REF!</v>
      </c>
    </row>
    <row r="31" spans="1:11" ht="15" customHeight="1">
      <c r="A31" s="17"/>
      <c r="B31" s="4"/>
      <c r="C31" s="5"/>
      <c r="D31" s="5"/>
      <c r="E31" s="5"/>
      <c r="F31" s="5"/>
      <c r="G31" s="5"/>
      <c r="H31" s="5"/>
      <c r="I31" s="5"/>
      <c r="J31" s="5"/>
      <c r="K31" s="5"/>
    </row>
    <row r="32" spans="1:11" ht="15">
      <c r="A32" s="17">
        <f>A8+1</f>
        <v>2</v>
      </c>
      <c r="B32" s="6" t="s">
        <v>25</v>
      </c>
      <c r="C32" s="7"/>
      <c r="D32" s="19"/>
      <c r="E32" s="22"/>
      <c r="F32" s="22"/>
      <c r="G32" s="23"/>
      <c r="H32" s="9"/>
      <c r="I32" s="24"/>
      <c r="J32" s="5"/>
      <c r="K32" s="5"/>
    </row>
    <row r="33" spans="1:11" ht="116.25" customHeight="1">
      <c r="A33" s="17"/>
      <c r="B33" s="2" t="s">
        <v>26</v>
      </c>
      <c r="C33" s="3" t="s">
        <v>8</v>
      </c>
      <c r="D33" s="19">
        <v>507100</v>
      </c>
      <c r="E33" s="21"/>
      <c r="F33" s="21"/>
      <c r="G33" s="5"/>
      <c r="H33" s="5"/>
      <c r="I33" s="20"/>
      <c r="J33" s="5"/>
      <c r="K33" s="27">
        <f>ROUNDUP(D33*E33,2)</f>
        <v>0</v>
      </c>
    </row>
    <row r="34" spans="1:11" ht="15" hidden="1">
      <c r="A34" s="17"/>
      <c r="B34" s="2" t="s">
        <v>27</v>
      </c>
      <c r="C34" s="3" t="s">
        <v>8</v>
      </c>
      <c r="D34" s="19"/>
      <c r="E34" s="21"/>
      <c r="F34" s="21"/>
      <c r="G34" s="5"/>
      <c r="H34" s="5"/>
      <c r="I34" s="20"/>
      <c r="J34" s="5"/>
      <c r="K34" s="5"/>
    </row>
    <row r="35" spans="1:11" ht="15" hidden="1">
      <c r="A35" s="17"/>
      <c r="B35" s="2" t="s">
        <v>28</v>
      </c>
      <c r="C35" s="3" t="s">
        <v>8</v>
      </c>
      <c r="D35" s="19" t="e">
        <f>#REF!</f>
        <v>#REF!</v>
      </c>
      <c r="E35" s="21"/>
      <c r="F35" s="21"/>
      <c r="G35" s="5"/>
      <c r="H35" s="5"/>
      <c r="I35" s="20"/>
      <c r="J35" s="5"/>
      <c r="K35" s="5"/>
    </row>
    <row r="36" spans="1:11" ht="15" customHeight="1">
      <c r="A36" s="17"/>
      <c r="B36" s="2"/>
      <c r="C36" s="5"/>
      <c r="D36" s="5"/>
      <c r="E36" s="5"/>
      <c r="F36" s="5"/>
      <c r="G36" s="5"/>
      <c r="H36" s="5"/>
      <c r="I36" s="5"/>
      <c r="J36" s="5"/>
      <c r="K36" s="5"/>
    </row>
    <row r="37" spans="1:11" ht="15" hidden="1">
      <c r="A37" s="17"/>
      <c r="B37" s="2"/>
      <c r="C37" s="3"/>
      <c r="D37" s="19"/>
      <c r="E37" s="21"/>
      <c r="F37" s="21"/>
      <c r="G37" s="5"/>
      <c r="H37" s="5"/>
      <c r="I37" s="20"/>
      <c r="J37" s="5"/>
      <c r="K37" s="5"/>
    </row>
    <row r="38" spans="1:11" ht="15" hidden="1">
      <c r="A38" s="17"/>
      <c r="B38" s="2"/>
      <c r="C38" s="3"/>
      <c r="D38" s="19"/>
      <c r="E38" s="21"/>
      <c r="F38" s="21"/>
      <c r="G38" s="5"/>
      <c r="H38" s="5"/>
      <c r="I38" s="20"/>
      <c r="J38" s="5"/>
      <c r="K38" s="5"/>
    </row>
    <row r="39" spans="1:11" ht="42.75" customHeight="1">
      <c r="A39" s="17">
        <f>A32+1</f>
        <v>3</v>
      </c>
      <c r="B39" s="2" t="s">
        <v>29</v>
      </c>
      <c r="C39" s="3" t="str">
        <f>C34</f>
        <v>Sqm.</v>
      </c>
      <c r="D39" s="19">
        <v>743262</v>
      </c>
      <c r="E39" s="25"/>
      <c r="F39" s="21"/>
      <c r="G39" s="5"/>
      <c r="H39" s="5"/>
      <c r="I39" s="20"/>
      <c r="J39" s="5"/>
      <c r="K39" s="27">
        <f>ROUNDUP(D39*E39,2)</f>
        <v>0</v>
      </c>
    </row>
    <row r="40" spans="1:11" ht="15" customHeight="1">
      <c r="A40" s="17"/>
      <c r="B40" s="2"/>
      <c r="C40" s="3"/>
      <c r="D40" s="19"/>
      <c r="E40" s="25"/>
      <c r="F40" s="21"/>
      <c r="G40" s="5"/>
      <c r="H40" s="5"/>
      <c r="I40" s="20"/>
      <c r="J40" s="5"/>
      <c r="K40" s="27"/>
    </row>
    <row r="41" spans="1:11" ht="45.75" customHeight="1">
      <c r="A41" s="17">
        <f>A39+1</f>
        <v>4</v>
      </c>
      <c r="B41" s="2" t="s">
        <v>30</v>
      </c>
      <c r="C41" s="3"/>
      <c r="D41" s="19"/>
      <c r="E41" s="21"/>
      <c r="F41" s="21"/>
      <c r="G41" s="5"/>
      <c r="H41" s="5"/>
      <c r="I41" s="20"/>
      <c r="J41" s="5"/>
      <c r="K41" s="5"/>
    </row>
    <row r="42" spans="1:11" ht="50.1" customHeight="1">
      <c r="A42" s="17" t="s">
        <v>33</v>
      </c>
      <c r="B42" s="28" t="s">
        <v>34</v>
      </c>
      <c r="C42" s="3" t="s">
        <v>39</v>
      </c>
      <c r="D42" s="19">
        <f>2*10*10</f>
        <v>200</v>
      </c>
      <c r="E42" s="22"/>
      <c r="F42" s="26"/>
      <c r="G42" s="5"/>
      <c r="H42" s="5"/>
      <c r="I42" s="20"/>
      <c r="J42" s="5"/>
      <c r="K42" s="27">
        <f t="shared" ref="K42:K46" si="0">ROUNDUP(D42*E42,2)</f>
        <v>0</v>
      </c>
    </row>
    <row r="43" spans="1:11" ht="15" customHeight="1">
      <c r="A43" s="17"/>
      <c r="B43" s="10"/>
      <c r="C43" s="11"/>
      <c r="D43" s="19"/>
      <c r="E43" s="22"/>
      <c r="F43" s="26"/>
      <c r="G43" s="5"/>
      <c r="H43" s="5"/>
      <c r="I43" s="20"/>
      <c r="J43" s="5"/>
      <c r="K43" s="27"/>
    </row>
    <row r="44" spans="1:11" ht="50.1" customHeight="1">
      <c r="A44" s="17" t="s">
        <v>36</v>
      </c>
      <c r="B44" s="28" t="s">
        <v>35</v>
      </c>
      <c r="C44" s="3" t="s">
        <v>39</v>
      </c>
      <c r="D44" s="19">
        <v>200</v>
      </c>
      <c r="E44" s="22"/>
      <c r="F44" s="26"/>
      <c r="G44" s="5"/>
      <c r="H44" s="5"/>
      <c r="I44" s="20"/>
      <c r="J44" s="5"/>
      <c r="K44" s="27">
        <f t="shared" si="0"/>
        <v>0</v>
      </c>
    </row>
    <row r="45" spans="1:11" ht="15" customHeight="1">
      <c r="A45" s="17"/>
      <c r="B45" s="10"/>
      <c r="C45" s="11"/>
      <c r="D45" s="19"/>
      <c r="E45" s="22"/>
      <c r="F45" s="26"/>
      <c r="G45" s="5"/>
      <c r="H45" s="5"/>
      <c r="I45" s="20"/>
      <c r="J45" s="5"/>
      <c r="K45" s="27"/>
    </row>
    <row r="46" spans="1:11" ht="50.1" customHeight="1">
      <c r="A46" s="17" t="s">
        <v>38</v>
      </c>
      <c r="B46" s="28" t="s">
        <v>37</v>
      </c>
      <c r="C46" s="3" t="s">
        <v>39</v>
      </c>
      <c r="D46" s="19">
        <v>150</v>
      </c>
      <c r="E46" s="22"/>
      <c r="F46" s="26"/>
      <c r="G46" s="5"/>
      <c r="H46" s="5"/>
      <c r="I46" s="20"/>
      <c r="J46" s="5"/>
      <c r="K46" s="27">
        <f t="shared" si="0"/>
        <v>0</v>
      </c>
    </row>
    <row r="47" spans="1:11" s="13" customFormat="1">
      <c r="A47" s="15"/>
      <c r="B47" s="1"/>
      <c r="C47" s="1"/>
      <c r="D47" s="1"/>
      <c r="E47" s="1"/>
      <c r="F47" s="1"/>
      <c r="G47" s="1"/>
      <c r="H47" s="1"/>
      <c r="I47" s="1"/>
    </row>
    <row r="51" spans="1:9">
      <c r="C51" s="14"/>
      <c r="E51" s="13"/>
      <c r="F51" s="13"/>
      <c r="G51" s="13"/>
      <c r="H51" s="13"/>
      <c r="I51" s="13"/>
    </row>
    <row r="52" spans="1:9" s="13" customFormat="1">
      <c r="A52" s="12"/>
      <c r="B52" s="14"/>
      <c r="C52" s="1"/>
      <c r="D52" s="1"/>
      <c r="E52" s="1"/>
      <c r="F52" s="1"/>
      <c r="G52" s="1"/>
      <c r="H52" s="1"/>
      <c r="I52" s="1"/>
    </row>
  </sheetData>
  <mergeCells count="2">
    <mergeCell ref="G3:I3"/>
    <mergeCell ref="A1:K1"/>
  </mergeCells>
  <printOptions horizontalCentered="1"/>
  <pageMargins left="0" right="0" top="0.9" bottom="0" header="0.53" footer="0"/>
  <pageSetup paperSize="9" scale="75" orientation="landscape" r:id="rId1"/>
  <headerFooter alignWithMargins="0">
    <oddHeader>&amp;Lwork of making parking Arrangement near International stadium, Prasada, Naya Raipur&amp;RNRDA F-1- Schedule-A- Price Tender</oddHeader>
    <oddFooter>&amp;LSignature of Contractor…………………………….... &amp;CPage &amp;P of &amp;N&amp;RSignature of NRDA………………………..…………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Estimate P House (4)</vt:lpstr>
      <vt:lpstr>'Estimate P House (4)'!Print_Area</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 </cp:lastModifiedBy>
  <cp:lastPrinted>2013-02-22T07:45:11Z</cp:lastPrinted>
  <dcterms:created xsi:type="dcterms:W3CDTF">2013-02-21T09:59:42Z</dcterms:created>
  <dcterms:modified xsi:type="dcterms:W3CDTF">2013-02-22T10:51:51Z</dcterms:modified>
</cp:coreProperties>
</file>