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0" windowWidth="20055" windowHeight="8040"/>
  </bookViews>
  <sheets>
    <sheet name="Cost Abstract" sheetId="6" r:id="rId1"/>
    <sheet name="Bill Of Quantity" sheetId="8" r:id="rId2"/>
  </sheets>
  <definedNames>
    <definedName name="_xlnm.Print_Area" localSheetId="1">'Bill Of Quantity'!$A$1:$G$177</definedName>
    <definedName name="_xlnm.Print_Area" localSheetId="0">'Cost Abstract'!$B$1:$E$11</definedName>
    <definedName name="_xlnm.Print_Titles" localSheetId="1">'Bill Of Quantity'!$2:$2</definedName>
  </definedNames>
  <calcPr calcId="144525"/>
</workbook>
</file>

<file path=xl/calcChain.xml><?xml version="1.0" encoding="utf-8"?>
<calcChain xmlns="http://schemas.openxmlformats.org/spreadsheetml/2006/main">
  <c r="A150" i="8"/>
  <c r="G57" l="1"/>
  <c r="G55"/>
  <c r="G53"/>
  <c r="G51"/>
  <c r="G49"/>
  <c r="G47"/>
  <c r="G45"/>
  <c r="G42"/>
  <c r="A169"/>
  <c r="A171" s="1"/>
  <c r="A174" s="1"/>
  <c r="A136"/>
  <c r="A138" s="1"/>
  <c r="A141" s="1"/>
  <c r="A144" s="1"/>
  <c r="A146" s="1"/>
  <c r="A148" s="1"/>
  <c r="A152" s="1"/>
  <c r="A155" s="1"/>
  <c r="A157" s="1"/>
  <c r="A159" s="1"/>
  <c r="A68"/>
  <c r="A70" s="1"/>
  <c r="A73" s="1"/>
  <c r="A76" s="1"/>
  <c r="A79" s="1"/>
  <c r="A82" s="1"/>
  <c r="A87" s="1"/>
  <c r="A92" s="1"/>
  <c r="A94" s="1"/>
  <c r="A99" s="1"/>
  <c r="A102" s="1"/>
  <c r="A105" s="1"/>
  <c r="A108" s="1"/>
  <c r="A111" s="1"/>
  <c r="A114" s="1"/>
  <c r="A117" s="1"/>
  <c r="A120" s="1"/>
  <c r="A123" s="1"/>
  <c r="A126" s="1"/>
  <c r="A7"/>
  <c r="A9" s="1"/>
  <c r="A13" s="1"/>
  <c r="A15" s="1"/>
  <c r="A17" s="1"/>
  <c r="A20" s="1"/>
  <c r="A24" s="1"/>
  <c r="A27" s="1"/>
  <c r="A31" s="1"/>
  <c r="A33" s="1"/>
  <c r="A35" s="1"/>
  <c r="A37" s="1"/>
  <c r="A39" s="1"/>
  <c r="A42" s="1"/>
  <c r="A44" s="1"/>
  <c r="A53" s="1"/>
  <c r="A55" s="1"/>
  <c r="A57" s="1"/>
  <c r="G5"/>
  <c r="G175" l="1"/>
  <c r="G171"/>
  <c r="G169"/>
  <c r="G167"/>
  <c r="G165"/>
  <c r="G159"/>
  <c r="G157"/>
  <c r="G155"/>
  <c r="G153"/>
  <c r="G150"/>
  <c r="G148"/>
  <c r="G146"/>
  <c r="G144"/>
  <c r="G142"/>
  <c r="G139"/>
  <c r="G136"/>
  <c r="G134"/>
  <c r="G129"/>
  <c r="G127"/>
  <c r="G124"/>
  <c r="G121"/>
  <c r="G118"/>
  <c r="G115"/>
  <c r="G112"/>
  <c r="G109"/>
  <c r="G106"/>
  <c r="G103"/>
  <c r="G100"/>
  <c r="G97"/>
  <c r="G95"/>
  <c r="G92"/>
  <c r="G90"/>
  <c r="G88"/>
  <c r="G85"/>
  <c r="G83"/>
  <c r="G80"/>
  <c r="G77"/>
  <c r="G74"/>
  <c r="G71"/>
  <c r="G68"/>
  <c r="G66"/>
  <c r="G64"/>
  <c r="G39"/>
  <c r="G37"/>
  <c r="G35"/>
  <c r="G33"/>
  <c r="D31"/>
  <c r="G31" s="1"/>
  <c r="G29"/>
  <c r="G25"/>
  <c r="G22"/>
  <c r="G18"/>
  <c r="G15"/>
  <c r="G13"/>
  <c r="G11"/>
  <c r="G7"/>
  <c r="G161" l="1"/>
  <c r="D7" i="6" s="1"/>
  <c r="G131" i="8"/>
  <c r="D5" i="6" s="1"/>
  <c r="G59" i="8"/>
  <c r="D3" i="6" s="1"/>
  <c r="G177" i="8"/>
  <c r="D9" i="6" s="1"/>
  <c r="D11" l="1"/>
</calcChain>
</file>

<file path=xl/sharedStrings.xml><?xml version="1.0" encoding="utf-8"?>
<sst xmlns="http://schemas.openxmlformats.org/spreadsheetml/2006/main" count="240" uniqueCount="132">
  <si>
    <t>Unit</t>
  </si>
  <si>
    <t>Quantity</t>
  </si>
  <si>
    <t>Excavation for all types and sizes of foundations, trenches and drains or for any other purpose including disposal of excavated stuff upto 1.5 m lift and lead upto 50m (at least 5m away from the excavated area), including dressing and leveling of pits.</t>
  </si>
  <si>
    <t>a</t>
  </si>
  <si>
    <t>Cum</t>
  </si>
  <si>
    <t>Filling from available excavated stuff (Excluding rock) in trenches, plinth, sides of foundation etc. in layers not exceeding 20cm in depth consolidating each deposited layer by ramming and watering with a lead upto 50 M. and lift upto 1.5 M.</t>
  </si>
  <si>
    <t>Providing and laying nominal mix cement concrete with crushed stone aggregate using concrete mixer in all works upto floor five level excluding cost of form work.</t>
  </si>
  <si>
    <t>1:3:6 (1 cement : 3 coarse sand : 6 graded stone aggregate 20mm nominal size).</t>
  </si>
  <si>
    <t>b</t>
  </si>
  <si>
    <t>1:2:4 (1 cement : 2 coarse sand : 4 graded stone aggregate 20mm nominal size).</t>
  </si>
  <si>
    <t>Sqm</t>
  </si>
  <si>
    <t>Providing and fixing formwork including centering, shuttering, strutting, staging, propping bracing etc. complete and including its removal at all levels, for:</t>
  </si>
  <si>
    <t>Foundations, footings, base of columns and plinth beam in any shape and size.</t>
  </si>
  <si>
    <t>Kg</t>
  </si>
  <si>
    <t>A</t>
  </si>
  <si>
    <t>B</t>
  </si>
  <si>
    <t>C</t>
  </si>
  <si>
    <t>Providing and laying nominal mix cement concrete with crushed stone aggregate using concrete mixer in foundation, plinth and at ground level excluding cost of form work</t>
  </si>
  <si>
    <t>Sl. No.</t>
  </si>
  <si>
    <t>Description of Items</t>
  </si>
  <si>
    <t>Rate in INR</t>
  </si>
  <si>
    <t>Amount in INR</t>
  </si>
  <si>
    <t>Rmt</t>
  </si>
  <si>
    <t>Each</t>
  </si>
  <si>
    <t>Compound Wall</t>
  </si>
  <si>
    <t>Development of Soft scape</t>
  </si>
  <si>
    <t>RCC M35 grade</t>
  </si>
  <si>
    <t>M-20 (using minimum cement 390 kg/cum concrete)</t>
  </si>
  <si>
    <t xml:space="preserve">Thermo-Mechanically treated bars </t>
  </si>
  <si>
    <t xml:space="preserve">450 mm dia    </t>
  </si>
  <si>
    <t xml:space="preserve">600 mm dia    </t>
  </si>
  <si>
    <t>sqm</t>
  </si>
  <si>
    <t>12mm thick cement plaster of mix:</t>
  </si>
  <si>
    <t>In Cement Mortar 1:5 (1 cement : 5 fine sand)</t>
  </si>
  <si>
    <t>Granite stone black</t>
  </si>
  <si>
    <t>Brick work with modular fly-ash lime bricks (FALG Bricks) confirming to IS:12894-2002 of class designation 40 in foundation and plinth in:</t>
  </si>
  <si>
    <t>Cement Mortar 1:6 (1 cement : 6 coarse sand)</t>
  </si>
  <si>
    <t>Granite stone grey/pink</t>
  </si>
  <si>
    <t xml:space="preserve">15 mm thick Table rubbed polished Granite stone slab flooring laid over 20mm (average) thick base of cement mortar 1:4 (1 cement : 4 coarse sand) laid and jointed with grey cement slurry including rubbing and polishing etc. complete. (Area of slab should </t>
  </si>
  <si>
    <t>Ground covers</t>
  </si>
  <si>
    <t>In area of light jungle</t>
  </si>
  <si>
    <t>hectare</t>
  </si>
  <si>
    <t xml:space="preserve">By Plant Mix Method </t>
  </si>
  <si>
    <t>for grading -III material</t>
  </si>
  <si>
    <t xml:space="preserve">Granular surfaces treated with primes @ 0.45 kg / Sqm          </t>
  </si>
  <si>
    <t>With Sensor Paver finisher</t>
  </si>
  <si>
    <t>i</t>
  </si>
  <si>
    <t>Normal bituminous surface @ 0.35 kg / Sqm</t>
  </si>
  <si>
    <t xml:space="preserve">for Grading II (13 mm nominal size) with bitumen 6.0 %             </t>
  </si>
  <si>
    <t xml:space="preserve"> Road Furniture</t>
  </si>
  <si>
    <t>Sq.m</t>
  </si>
  <si>
    <t>Retro- reflectrorized Traffic signs (Providing and fixing of retro- reflectrorized cautionary, mandatory and informatory sign as per IRC :67 made of encapsulated lens type reflective sheeting vide clause 801.3, fixed over aluminum sheeting, 1.5 mm thick supported on a mild steel frame of size 40 x 40 x 5 mm and mild steel angle iron post 75 mm x 75 mm x 6 mm firmly fixed to the ground by means of properly designed foundation with M15 grade cement concrete 45 cm x 45 cm x 60 cm, 60 cm below ground level as per approved drawing)</t>
  </si>
  <si>
    <t>60 cm equilateral triangle</t>
  </si>
  <si>
    <t>each</t>
  </si>
  <si>
    <t>60 cm circular</t>
  </si>
  <si>
    <t>80cm X 60cm rectangular</t>
  </si>
  <si>
    <t>90 cm high octagon</t>
  </si>
  <si>
    <t>Carpet grass</t>
  </si>
  <si>
    <t>Dhoob grass</t>
  </si>
  <si>
    <t>SHRUBBARY PLANTATION: Providing and planting following herbs in garden including preparation of soil, base plantation, providing and spreading different fertilizers, soil and sand including required manuars including maintenance of one year.</t>
  </si>
  <si>
    <t>Depth of excavation up to 1.5 m</t>
  </si>
  <si>
    <t>In ordinary rock</t>
  </si>
  <si>
    <t xml:space="preserve">Providing and laying nominal mix cement concrete with crushed stone aggregate using concrete mixer in all works upto floor five level excluding cost of form work. </t>
  </si>
  <si>
    <t>Wall of any thickness including attached pilasters, buttresses etc.</t>
  </si>
  <si>
    <t xml:space="preserve">Providing and placing in position C.I. double acting air valve of approved make. </t>
  </si>
  <si>
    <t>100 mm dia category A</t>
  </si>
  <si>
    <t>250 mm dia</t>
  </si>
  <si>
    <t>150 mm dia. sand cast iron drop connection</t>
  </si>
  <si>
    <t>600 mm dia (Capacity 2.5Tonn)</t>
  </si>
  <si>
    <t>50mm dia pipe</t>
  </si>
  <si>
    <t>110mm dia pipe</t>
  </si>
  <si>
    <t>D</t>
  </si>
  <si>
    <t>Storm water Drainage and utilities</t>
  </si>
  <si>
    <t xml:space="preserve">Road  Works  </t>
  </si>
  <si>
    <t>RCC work: Providing and laying design mix reinforcement cement concrete with crushed graded stone aggregate 20mm nominal size using batching plant, transit mixer and concrete pump, in all works upto floor five level excluding cost of reinforcement and form work.</t>
  </si>
  <si>
    <t>Providing and laying boulders apron on river bed for protection against scour with stone boulders weighing not less than 40 kg each complete as per drawing and Technical specification.</t>
  </si>
  <si>
    <t xml:space="preserve">Providing, lowering, laying, aligning, fixing in position at and jointing at all level/ depths ISI marked HDPE pipes all accessories/ fittings of PE-100 grade for potable water as per IS 4984 (amended upto date) in trenches in complete including all material, labour, testing and commissioning as per Technical Specifications and as per direction of Engineer.
</t>
  </si>
  <si>
    <t>Cost Abstract for 
"Infrastructure Development for areas between North block and South Block at Sector 19 at Naya Raipur"</t>
  </si>
  <si>
    <t>Description Of Items</t>
  </si>
  <si>
    <t>Amount in Figure (In INR)</t>
  </si>
  <si>
    <t>Amount in Words (In INR)</t>
  </si>
  <si>
    <t>Grand Total</t>
  </si>
  <si>
    <t>Bill Of Quantity for 
"Infrastructure Development for areas between North block and South Block at Sector 19 at Naya Raipur"</t>
  </si>
  <si>
    <r>
      <rPr>
        <b/>
        <sz val="10"/>
        <rFont val="Arial"/>
        <family val="2"/>
      </rPr>
      <t xml:space="preserve">Clearing and grubbing road </t>
    </r>
    <r>
      <rPr>
        <sz val="10"/>
        <rFont val="Arial"/>
        <family val="2"/>
      </rPr>
      <t>land including uprooting rank vegetation, grass bushes, shrubs, saplings and trees girth up to  300mm, removal of stumps of trees cut eariler and disposal of unserviceable materials and stacking of serviceable materials and stacking of serviceable materials to be used or auctioned up to a lead of 1000meters including removal and disposal of top organic soil not exceeding 150mm in thickness if required and as per relavant clauses of section-200</t>
    </r>
  </si>
  <si>
    <r>
      <rPr>
        <b/>
        <sz val="10"/>
        <rFont val="Arial"/>
        <family val="2"/>
      </rPr>
      <t>Prime coat</t>
    </r>
    <r>
      <rPr>
        <sz val="10"/>
        <rFont val="Arial"/>
        <family val="2"/>
      </rPr>
      <t xml:space="preserve"> (Providing and applying primer coat with bitumen emulsion on prepared surface of granular Base including clearing of road surface and spraying primer at the rate of 0.85 kg/sqm using mechanical means)</t>
    </r>
  </si>
  <si>
    <r>
      <rPr>
        <b/>
        <sz val="10"/>
        <rFont val="Arial"/>
        <family val="2"/>
      </rPr>
      <t>Dense Graded Bituminous Macadam</t>
    </r>
    <r>
      <rPr>
        <sz val="10"/>
        <rFont val="Arial"/>
        <family val="2"/>
      </rPr>
      <t xml:space="preserve"> (Providing and laying dense bituminous macadam with 40-60 TPH HMP using crushed aggregates of specified grading, premixed with bituminous binder @ 4.0 to 4.5% by weight of total mix of mix and filler, transporting the hot mix to work site, laying with a hydrostatic paver finisher with sensor control to the required grade, level and alignment, rolling with smooth wheeled, vibratory and tandem rollers to achieve the desired compaction as per MORTH specification clause No. 507 complete in all respects.)</t>
    </r>
  </si>
  <si>
    <r>
      <rPr>
        <b/>
        <sz val="10"/>
        <rFont val="Arial"/>
        <family val="2"/>
      </rPr>
      <t>Bituminous Concrete</t>
    </r>
    <r>
      <rPr>
        <sz val="10"/>
        <rFont val="Arial"/>
        <family val="2"/>
      </rPr>
      <t xml:space="preserve"> (Providing and laying bituminous concrete with 40-60 TPH hot mix plant using crushed aggregates of specified grading, premixed with bituminous binder @ 5.0 to 6.0% of mix and filler, transporting the hot mix to work site, laying with a hydrostatic paver finisher with sensor control to the required grade, level and alignment, rolling with smooth wheeled, vibratory and tandem rollers to achieve the desired compaction as per MORTH specification clause No. 509 complete in all respects)</t>
    </r>
  </si>
  <si>
    <r>
      <t xml:space="preserve">Random rubble masonry with hard stone </t>
    </r>
    <r>
      <rPr>
        <b/>
        <sz val="10"/>
        <color rgb="FF000000"/>
        <rFont val="Arial"/>
        <family val="2"/>
      </rPr>
      <t>in foundation and plinth</t>
    </r>
    <r>
      <rPr>
        <sz val="10"/>
        <color rgb="FF000000"/>
        <rFont val="Arial"/>
        <family val="2"/>
      </rPr>
      <t xml:space="preserve"> in Cement Mortar 1:6 (1 Cement : 6 Coarse Sand) including leveling up with cement concrete 1:6:12 (1 cement : 6 coarse sand: 12 stone aggregate 20mm nominal size) at plinth level.</t>
    </r>
  </si>
  <si>
    <r>
      <t xml:space="preserve">Random rubble masonry with hard stone in </t>
    </r>
    <r>
      <rPr>
        <b/>
        <sz val="10"/>
        <color rgb="FF000000"/>
        <rFont val="Arial"/>
        <family val="2"/>
      </rPr>
      <t xml:space="preserve">superstructure above plinth level </t>
    </r>
    <r>
      <rPr>
        <sz val="10"/>
        <color rgb="FF000000"/>
        <rFont val="Arial"/>
        <family val="2"/>
      </rPr>
      <t>and upto floor five level in cement mortar (1 cement : 6 coarse sand) including leveling up with cement concrete 1:6:12 (1 Cement : 6 Coarse Sand : 12 stone aggregate 20mm nominal size) at window sills, ceiling level and like.</t>
    </r>
  </si>
  <si>
    <t>Rate in Words (in INR)</t>
  </si>
  <si>
    <r>
      <t>Construction of embankment</t>
    </r>
    <r>
      <rPr>
        <b/>
        <sz val="10"/>
        <color indexed="8"/>
        <rFont val="Arial"/>
        <family val="2"/>
      </rPr>
      <t>/ sub grade with Material</t>
    </r>
    <r>
      <rPr>
        <sz val="10"/>
        <color indexed="8"/>
        <rFont val="Arial"/>
        <family val="2"/>
      </rPr>
      <t xml:space="preserve"> </t>
    </r>
    <r>
      <rPr>
        <b/>
        <sz val="10"/>
        <color indexed="8"/>
        <rFont val="Arial"/>
        <family val="2"/>
      </rPr>
      <t>Obtained from Borrow Pits</t>
    </r>
    <r>
      <rPr>
        <sz val="10"/>
        <color indexed="8"/>
        <rFont val="Arial"/>
        <family val="2"/>
      </rPr>
      <t xml:space="preserve"> (Construction of embankment with approved material/selected soil having C.B.R. &gt; 5 (unless</t>
    </r>
    <r>
      <rPr>
        <sz val="10"/>
        <rFont val="Arial"/>
        <family val="2"/>
      </rPr>
      <t xml:space="preserve"> specified otherwise in the contract) obtained from borrow pits with all lifts and leads, transporting to site, spreading, grading to required slope and compacting to meet requirement of table 300-2)</t>
    </r>
  </si>
  <si>
    <r>
      <rPr>
        <b/>
        <sz val="10"/>
        <rFont val="Arial"/>
        <family val="2"/>
      </rPr>
      <t xml:space="preserve">Construction of granular sub-base </t>
    </r>
    <r>
      <rPr>
        <sz val="10"/>
        <rFont val="Arial"/>
        <family val="2"/>
      </rPr>
      <t xml:space="preserve">by providing close graded Material, carriage of mixed Material to work site, spreading in uniform layers with motor grader on prepared surface watering, rolling and compacting with vibratory power roller at OMC to achieve the desired density, complete as per clause 401 </t>
    </r>
  </si>
  <si>
    <t>c</t>
  </si>
  <si>
    <t>d</t>
  </si>
  <si>
    <t>Sub Total of B</t>
  </si>
  <si>
    <t xml:space="preserve">Sub Total of A </t>
  </si>
  <si>
    <t xml:space="preserve">Sub Total of C </t>
  </si>
  <si>
    <t xml:space="preserve">Sub Total of D </t>
  </si>
  <si>
    <r>
      <rPr>
        <b/>
        <sz val="10"/>
        <rFont val="Arial"/>
        <family val="2"/>
      </rPr>
      <t xml:space="preserve">Wet Mix Macadam </t>
    </r>
    <r>
      <rPr>
        <sz val="10"/>
        <rFont val="Arial"/>
        <family val="2"/>
      </rPr>
      <t>(Providing, Laying, spreading and compacting graded stone aggregate to wet mix macadam specification including premixing the material with water at OMC in mechanical mix plant carriage of mixed material by base course on well prepared surface and compacting with vibratory roller to achieve the desired dentsity.</t>
    </r>
  </si>
  <si>
    <r>
      <rPr>
        <b/>
        <sz val="10"/>
        <rFont val="Arial"/>
        <family val="2"/>
      </rPr>
      <t>Tack coat</t>
    </r>
    <r>
      <rPr>
        <sz val="10"/>
        <rFont val="Arial"/>
        <family val="2"/>
      </rPr>
      <t xml:space="preserve"> Providing and applying tack coat with bitumen using pressure distributor on the prepared bituminous/granular surface cleaned with mechanical broom.</t>
    </r>
  </si>
  <si>
    <t>for Grading II (19 mm nominal size bitumen content 4.5%)</t>
  </si>
  <si>
    <r>
      <rPr>
        <b/>
        <sz val="10"/>
        <rFont val="Arial"/>
        <family val="2"/>
      </rPr>
      <t xml:space="preserve">Tack coat </t>
    </r>
    <r>
      <rPr>
        <sz val="10"/>
        <color indexed="8"/>
        <rFont val="Arial"/>
        <family val="2"/>
      </rPr>
      <t>Providing and applying tack coat with bitumen using pressure distributor on the prepared bituminous/granular surface cleaned with mechanical broom.</t>
    </r>
  </si>
  <si>
    <t>Footpaths and Separators (Construction of footpath by providing a 150 mm compacted granular sub base as per clause 401 and  25 mm thick cement concrete grade M15, over laid with pre-polished cement concrete floor tiles confirm to IS: 1237:1980 (Reaffirmed in 1996) for heavy duty tiles (Exterior Grade) of 22-25mm thick in cement mortar 1:4 including provision of all drainage arrangements but excluding kerb channel.) as per pattern, size and colour as approved by engineer.</t>
  </si>
  <si>
    <r>
      <rPr>
        <b/>
        <u/>
        <sz val="10"/>
        <color theme="1"/>
        <rFont val="Arial"/>
        <family val="2"/>
      </rPr>
      <t>Precast interlocking concrete paver blocks</t>
    </r>
    <r>
      <rPr>
        <sz val="10"/>
        <color theme="1"/>
        <rFont val="Arial"/>
        <family val="2"/>
      </rPr>
      <t>: 
Providing &amp; laying factory made confirm technical specification of Bureau of Indian Standards 15658 of 2006 of heavy duty pavers resulting in consistent and uniform quality, rubber moulded, white cement based, pigmented block lacquer coating and cured through drying process mechanically vibrated and compacted precast interlocking premium concrete paver blocks in M-40 grade, 60mm thickness of approved size, design and colour with providing and laying in position over 40 mm thick average complete coarse sand bed with joints of 3mm thick filled by fine sand including leveling with surface vibrator, temping and sweeping etc. complete. Coloured pigment precast interlock concrete blocks. as per direction of engineer in charge.</t>
    </r>
  </si>
  <si>
    <t>Cast in Situ Cement Concrete M-20 Kerb (construction of cement concrete kerb with top and bottom width 115 and 165 mm respectively, 250 mm high in M20 grade PCC on M-10 grade foundation 150mm thick, foundation having 50mm projection beyond kerb stone, kerb stone laid with kerb laying machine, foundation concrete laid manually all complete as per clause 408)</t>
  </si>
  <si>
    <r>
      <rPr>
        <b/>
        <sz val="10"/>
        <color theme="1"/>
        <rFont val="Arial"/>
        <family val="2"/>
      </rPr>
      <t>Precast interlocking concrete grass paver blocks</t>
    </r>
    <r>
      <rPr>
        <sz val="10"/>
        <color theme="1"/>
        <rFont val="Arial"/>
        <family val="2"/>
      </rPr>
      <t>: Providing &amp; laying factory made confirm technical specification of Bureau of Indian Standards 15658 of 2006 of heavy duty pavers resulting in consistent and uniform quality, rubber moulded, white cement based, pigmented block lacquer coating and cured through drying process mechanically vibrated and compacted precast interlocking premium concrete paver blocks in M-40 grade, 60mm thickness of approved size, design and colour with providing and laying in position over 40 mm thick average complete coarse sand bed with joints of 3mm thick filled by fine sand including leveling with surface vibrator, temping and sweeping etc. complete. Coloured pigment precast interlock concrete blocks.</t>
    </r>
  </si>
  <si>
    <r>
      <rPr>
        <b/>
        <sz val="10"/>
        <color theme="1"/>
        <rFont val="Arial"/>
        <family val="2"/>
      </rPr>
      <t>Providing PCC precast factory made kerb stone</t>
    </r>
    <r>
      <rPr>
        <sz val="10"/>
        <color theme="1"/>
        <rFont val="Arial"/>
        <family val="2"/>
      </rPr>
      <t xml:space="preserve"> of 500 x 400 x 150 mm size in M-25 grade of concrete using design mix with minimum cement content as per IS: 456 for moderate exposure condition including fixing in PCC 1:2:4, 100 mm thick botom and sides, filling  the joint with CM 1:2, Finishing with smooth cement plaster in CM (1:3) Paintig two coats with synthetic enamel paint in approved shade etc.complete including  excavation and disposal of excavated material, making good the road etc. complete. The rate is inclusive of all types of taxes, trasportation, wastage. all type of labour, material, royalty etc. complete.</t>
    </r>
  </si>
  <si>
    <t xml:space="preserve">Road Marking with Hot Applied Thermoplastic Compound with Reflectorising Glass Beads on Bituminous surface(Providing and Laying of hot applied thermoplastic compound 2.5mm thick including reflectorising glass beads @250 </t>
  </si>
  <si>
    <t>Direction and Place Identification signs upto 0.9 sqmt size board. (Providing and erecting direction and place identification retro-reflectrorized sign as per IRC:67 made of encapsulated lens type reflective sheeting vide clause 801.3, fixed over aluminum sheeting, 2 mm thick with area not exceeding 0.9 sqmt supported on a mild steel single angle iron post 75 x 75 x 6 mm firmly fixed to the ground by means of properly designed foundation with M-15 grade cement concrete 45 x 45 x 60 cm, 60 cm below ground level as per approved drawing)</t>
  </si>
  <si>
    <t>Supplying, stacking, Spreading of good earth preparation of soil, earth mixed with manure or sludge in the ratio of 2:1 by volume (2 parts of stacked volume of earth after reduction by 20% : 1 part of stacked volume of manure after reduction by 8%) watering, dressing at site including royalty, loading, unloading, and carriage upto 10km all complete as per direction of engineer in charge.</t>
  </si>
  <si>
    <t>In all types of soils such as moorum, sand, sandy silt, clay, black cotton soil, kankar etc.</t>
  </si>
  <si>
    <t>Providing,laying and placing of precast cement concrete cover of drain M-35 grade in superstructure including form work but excluding reinforcement complete.</t>
  </si>
  <si>
    <t>Reinforcement: Providing and placing in position reinforcement for R.C.C. work including straightening, cutting, bending, binding etc. complete as per drawings including cost of binding wire all complete:</t>
  </si>
  <si>
    <t>Formwork: Providing and fixing formwork including centering, shuttering, strutting, staging, propping bracing etc. complete and including its removal at all levels, for:</t>
  </si>
  <si>
    <t>Providing and laying Reinforced Cement Concrete pipe NP-3/ prestressed concrete pipe. (Laying Reinforced cement concrete pipe NP-3 /prestressed concrete pipe for culverts including fixing collar with cement mortar 1:2 but excluding bedding below pipes, excavation, protection works, backfilling, concrete and masonry works in head walls and parapets.)</t>
  </si>
  <si>
    <t>Providing &amp; fixing of Cast iron double flanged sluice valves as per IS:14846-2000 fitted with cast iron cap including jointing &amp; testing with cost of jointing material such as bolts, nuts, rubber insertions etc. all complete. (Steel Spindle)</t>
  </si>
  <si>
    <t xml:space="preserve">Sluice Valve: 100 mm dia </t>
  </si>
  <si>
    <t>Providing lowering laying in trenches, aligning, fixing in position and jointing socket rubber gasket type ISI marked uPVC pipe all fittings/ accessaries of class III (6kg/sq.cm)of Class-3 suitable for potable water with rubber ring joints as per IS:4985-2000 for following outer dia with all the accessories complete including all material labour, hydraulic testing and commissioning as per technical specifications and as per the direction of Engineers.</t>
  </si>
  <si>
    <t>Providing 1st class bedding below pipes with graded sand or other granular materials passing through 5.6 mm sieve as per clause 2904.</t>
  </si>
  <si>
    <t>Providing MS/ CI foot rests and fixing in manhole with CC blocks of Cement Concrete grade M-10 (Nominal Mix) with stone aggregate 20 mm nominal size of size 20 x 20 x 10cm.</t>
  </si>
  <si>
    <t>With 20mm round bar footrest (average weight of 1 foot rest 1.85kg)</t>
  </si>
  <si>
    <t>Providing sand cast iron drop connection externally for 60 cm drop from branch sewer line to main sewer manhole including inspection and cleaning eye with chain and lid, sand cast iron drop pipe and bend encased all-round with cement concrete 1:5:10 (1 cement : 5 fine sand : 10 graded stone aggregate 40 mm nominal size) with all centering and shuttering required, cutting holes in walls and making good with brick work in cement mortar 1:4 (1 cement : 4 coarse sand) plastered with cement mortar 1:3 (1 cement : 3 coarse sand) on inside of the manhole wall lead caulked joints between sand cast iron pipes and fittings, stiff cement mortar 1:1 (1 cement : 1 fine sand) joints between sand cast iron tee and S.W. pipe, making required channels complete as per standard design and specifications:</t>
  </si>
  <si>
    <t>Supplying &amp; fixing Manhole Frame and Cover of following sizes circular Composite Resin (FRP/ GRP) Manhole Frame and Cover of approved brand, Conforming to relevant Grand Designation: as per IS:1726:1991 etc. Complete. (Inspection shall be as per guide lines of IS Specification)</t>
  </si>
  <si>
    <t>Pointing on stone work with cement Mortar 1:3 (1 cement : 3 fine sand). Ruled/ Shunken pointing</t>
  </si>
  <si>
    <t xml:space="preserve">Painting on new work (two or more coats) to give an even shade with: Satin synthetic enamel paint (top most approved branded quality) </t>
  </si>
  <si>
    <r>
      <t>Providing &amp; Fixing G.I. chain link fabric fencing of required width in mesh size 50 x 50 mm including strengthing with 2 mm dia wire or nuts, bolts and washers as required complete as per the direction of Engineer-in-charge.</t>
    </r>
    <r>
      <rPr>
        <b/>
        <sz val="10"/>
        <color rgb="FF000000"/>
        <rFont val="Arial"/>
        <family val="2"/>
      </rPr>
      <t xml:space="preserve"> Made of G.I. wire of dia 4 mm.</t>
    </r>
  </si>
  <si>
    <t>Providing and planting following herbs in garden including preparation of soil, earth mixed with manure or sludge in the ratio of 2:1 by volume (2 parts of stacked volume of earth after reduction by 20% : 1 part of stacked volume of manure after reduction by 8%) watering, dressing including removal of rubbish and surplus earth, prepration of base plantation, providing and spreading different fertilizers, soil and sand if any with all leads and lifts including cost of manure, sludge or extra good earth if needed and as per instruction of Engineer in charge including maintenance of one year.</t>
  </si>
  <si>
    <t xml:space="preserve">Planting of Trees and their Maintenance for one Year (Planting of trees by the road side (Avenue trees) in 0.60 m dia holes, 1 m deep dug in the ground, mixing the soil with decayed farm yard/ sludge manure, planting the saplings, backfilling the trench,  watering, fixing the tree guard and maintaining the plants for Two year)  </t>
  </si>
  <si>
    <r>
      <t xml:space="preserve">Providing and laying hand cut, reddish pink Bilha stone or approved equivalent stone blocks, of average size 100 x 200 x 600mm thk neatly dresse to give an even surface and fixed in position with 1:6 cement mortar of approved quality in approved pattern, laid edge to edge on a bed of  joints finished with neat cement slurry, laying as per design, including curing, cleaning complete as directed &amp; as per detail drawing. </t>
    </r>
    <r>
      <rPr>
        <b/>
        <sz val="11"/>
        <color rgb="FF000000"/>
        <rFont val="Calibri"/>
        <family val="2"/>
        <scheme val="minor"/>
      </rPr>
      <t>(superstructure above plinth level)</t>
    </r>
  </si>
  <si>
    <t>TREES - 1 yr. old.  Ht.-3 to 6 ft.
Species : (Pongamia Glabra / Cassia Javenica/ Tabebuia Rosea /Casia Fistula / Tabebuia Crisanta / Alistonia Scholaris)</t>
  </si>
  <si>
    <t>Planting Permanent Hedges including Digging of Trenches (Planting permanent hedges including digging of trenches, 60 cm wide and 45 cm deep, refilling the excavated earth mixed with farmyard manure, supplied at the rate of 4.65 cum per 100 meters and supplying and planting hedge plants at 30 cm apart), including maintenance of one year. Species: (mehnde lawsonia inermis/ Clerodendron inerme)</t>
  </si>
  <si>
    <t>Providing, fabricating and fixing M.S. grill/ Railing of approved pattern made of M.S. angel, flats, plates, square or round bars, M.S. Hollow square tube/ pipe welded to steel frame of  grill or railings etc. including applying a priming coat of red oxide zinc chromate primer.</t>
  </si>
</sst>
</file>

<file path=xl/styles.xml><?xml version="1.0" encoding="utf-8"?>
<styleSheet xmlns="http://schemas.openxmlformats.org/spreadsheetml/2006/main">
  <numFmts count="4">
    <numFmt numFmtId="44" formatCode="_ &quot;Rs.&quot;\ * #,##0.00_ ;_ &quot;Rs.&quot;\ * \-#,##0.00_ ;_ &quot;Rs.&quot;\ * &quot;-&quot;??_ ;_ @_ "/>
    <numFmt numFmtId="164" formatCode="0.0"/>
    <numFmt numFmtId="165" formatCode="_(* #,##0.00_);_(* \(#,##0.00\);_(* &quot;-&quot;??_);_(@_)"/>
    <numFmt numFmtId="166" formatCode="_(&quot;Rs.&quot;\ * #,##0.00_);_(&quot;Rs.&quot;\ * \(#,##0.00\);_(&quot;Rs.&quot;\ * &quot;-&quot;??_);_(@_)"/>
  </numFmts>
  <fonts count="23">
    <font>
      <sz val="11"/>
      <color theme="1"/>
      <name val="Calibri"/>
      <family val="2"/>
      <scheme val="minor"/>
    </font>
    <font>
      <b/>
      <sz val="11"/>
      <color theme="1"/>
      <name val="Calibri"/>
      <family val="2"/>
      <scheme val="minor"/>
    </font>
    <font>
      <sz val="11"/>
      <color indexed="8"/>
      <name val="Calibri"/>
      <family val="2"/>
    </font>
    <font>
      <sz val="10"/>
      <name val="Helv"/>
      <charset val="204"/>
    </font>
    <font>
      <sz val="12"/>
      <name val="Times New Roman"/>
      <family val="1"/>
    </font>
    <font>
      <sz val="10"/>
      <name val="Arial"/>
      <family val="2"/>
    </font>
    <font>
      <u/>
      <sz val="9"/>
      <color indexed="12"/>
      <name val="Times New Roman"/>
      <family val="1"/>
    </font>
    <font>
      <b/>
      <sz val="11"/>
      <color theme="1"/>
      <name val="Arial"/>
      <family val="2"/>
    </font>
    <font>
      <b/>
      <sz val="12"/>
      <color theme="1"/>
      <name val="Arial"/>
      <family val="2"/>
    </font>
    <font>
      <b/>
      <sz val="14"/>
      <color theme="1"/>
      <name val="Arial"/>
      <family val="2"/>
    </font>
    <font>
      <sz val="11"/>
      <color theme="1"/>
      <name val="Calibri"/>
      <family val="2"/>
      <scheme val="minor"/>
    </font>
    <font>
      <sz val="10"/>
      <color rgb="FF000000"/>
      <name val="Arial"/>
      <family val="2"/>
    </font>
    <font>
      <sz val="10"/>
      <color indexed="8"/>
      <name val="Arial"/>
      <family val="2"/>
    </font>
    <font>
      <b/>
      <sz val="10"/>
      <color rgb="FF000000"/>
      <name val="Arial"/>
      <family val="2"/>
    </font>
    <font>
      <b/>
      <sz val="12"/>
      <color rgb="FF000000"/>
      <name val="Calibri"/>
      <family val="2"/>
      <scheme val="minor"/>
    </font>
    <font>
      <b/>
      <sz val="11"/>
      <name val="Arial"/>
      <family val="2"/>
    </font>
    <font>
      <sz val="10"/>
      <color theme="1"/>
      <name val="Arial"/>
      <family val="2"/>
    </font>
    <font>
      <b/>
      <sz val="10"/>
      <color theme="1"/>
      <name val="Arial"/>
      <family val="2"/>
    </font>
    <font>
      <b/>
      <sz val="10"/>
      <name val="Arial"/>
      <family val="2"/>
    </font>
    <font>
      <b/>
      <sz val="10"/>
      <color indexed="8"/>
      <name val="Arial"/>
      <family val="2"/>
    </font>
    <font>
      <b/>
      <u/>
      <sz val="10"/>
      <color theme="1"/>
      <name val="Arial"/>
      <family val="2"/>
    </font>
    <font>
      <b/>
      <sz val="13"/>
      <color rgb="FF000000"/>
      <name val="Arial"/>
      <family val="2"/>
    </font>
    <font>
      <b/>
      <sz val="11"/>
      <color rgb="FF00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2">
    <xf numFmtId="0" fontId="0" fillId="0" borderId="0"/>
    <xf numFmtId="0" fontId="2" fillId="0" borderId="0"/>
    <xf numFmtId="165" fontId="4"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4"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5" fillId="0" borderId="0"/>
    <xf numFmtId="0" fontId="2" fillId="0" borderId="0"/>
    <xf numFmtId="0" fontId="10" fillId="0" borderId="0"/>
    <xf numFmtId="164" fontId="10" fillId="0" borderId="0" applyFont="0" applyFill="0" applyBorder="0" applyAlignment="0" applyProtection="0"/>
  </cellStyleXfs>
  <cellXfs count="117">
    <xf numFmtId="0" fontId="0" fillId="0" borderId="0" xfId="0"/>
    <xf numFmtId="0" fontId="0" fillId="0" borderId="0" xfId="0" applyFont="1"/>
    <xf numFmtId="0" fontId="1" fillId="0" borderId="0" xfId="0" applyFont="1" applyAlignment="1">
      <alignment horizontal="center" vertical="center"/>
    </xf>
    <xf numFmtId="0" fontId="14" fillId="6" borderId="1" xfId="0" applyFont="1" applyFill="1" applyBorder="1" applyAlignment="1">
      <alignment horizontal="center" vertical="center" wrapText="1"/>
    </xf>
    <xf numFmtId="0" fontId="14" fillId="6" borderId="1" xfId="0" applyFont="1" applyFill="1" applyBorder="1" applyAlignment="1">
      <alignment horizontal="center" vertical="center"/>
    </xf>
    <xf numFmtId="0" fontId="7" fillId="0" borderId="1" xfId="0" applyFont="1" applyBorder="1" applyAlignment="1">
      <alignment horizontal="center" vertical="center"/>
    </xf>
    <xf numFmtId="44" fontId="7" fillId="0" borderId="1" xfId="0" applyNumberFormat="1" applyFont="1" applyBorder="1" applyAlignment="1">
      <alignment horizontal="right" vertical="center"/>
    </xf>
    <xf numFmtId="0" fontId="8" fillId="0" borderId="1" xfId="0" applyFont="1" applyFill="1" applyBorder="1" applyAlignment="1">
      <alignment horizontal="left" vertical="center"/>
    </xf>
    <xf numFmtId="0" fontId="7" fillId="4" borderId="1" xfId="0" applyFont="1" applyFill="1" applyBorder="1" applyAlignment="1">
      <alignment horizontal="center" vertical="center"/>
    </xf>
    <xf numFmtId="0" fontId="9" fillId="4" borderId="1" xfId="0" applyFont="1" applyFill="1" applyBorder="1" applyAlignment="1">
      <alignment horizontal="right" vertical="center"/>
    </xf>
    <xf numFmtId="0" fontId="12" fillId="3" borderId="1" xfId="29" applyFont="1" applyFill="1" applyBorder="1" applyAlignment="1" applyProtection="1">
      <alignment horizontal="justify" vertical="top" wrapText="1"/>
    </xf>
    <xf numFmtId="0" fontId="12" fillId="3" borderId="1" xfId="11" applyFont="1" applyFill="1" applyBorder="1" applyAlignment="1" applyProtection="1">
      <alignment horizontal="justify" vertical="top" wrapText="1"/>
    </xf>
    <xf numFmtId="2" fontId="5" fillId="3" borderId="1" xfId="12" applyNumberFormat="1" applyFont="1" applyFill="1" applyBorder="1" applyAlignment="1" applyProtection="1">
      <alignment horizontal="right" vertical="center"/>
    </xf>
    <xf numFmtId="0" fontId="19" fillId="3" borderId="1" xfId="29" applyFont="1" applyFill="1" applyBorder="1" applyAlignment="1" applyProtection="1">
      <alignment horizontal="center" vertical="center"/>
    </xf>
    <xf numFmtId="166" fontId="5" fillId="7" borderId="7" xfId="0" applyNumberFormat="1" applyFont="1" applyFill="1" applyBorder="1" applyAlignment="1" applyProtection="1">
      <alignment horizontal="right" vertical="center" wrapText="1"/>
    </xf>
    <xf numFmtId="166" fontId="5" fillId="7" borderId="1" xfId="0" applyNumberFormat="1" applyFont="1" applyFill="1" applyBorder="1" applyAlignment="1" applyProtection="1">
      <alignment horizontal="right" vertical="center" wrapText="1"/>
    </xf>
    <xf numFmtId="0" fontId="16" fillId="0" borderId="0" xfId="0" applyFont="1" applyProtection="1"/>
    <xf numFmtId="0" fontId="18" fillId="6" borderId="1" xfId="11" applyFont="1" applyFill="1" applyBorder="1" applyAlignment="1" applyProtection="1">
      <alignment horizontal="center" vertical="center" wrapText="1"/>
    </xf>
    <xf numFmtId="0" fontId="18" fillId="6" borderId="7" xfId="11" applyFont="1" applyFill="1" applyBorder="1" applyAlignment="1" applyProtection="1">
      <alignment horizontal="center" vertical="center" wrapText="1"/>
    </xf>
    <xf numFmtId="0" fontId="17" fillId="2" borderId="4" xfId="0" applyFont="1" applyFill="1" applyBorder="1" applyAlignment="1" applyProtection="1">
      <alignment horizontal="center" vertical="center"/>
    </xf>
    <xf numFmtId="0" fontId="17" fillId="2" borderId="4" xfId="0" applyFont="1" applyFill="1" applyBorder="1" applyProtection="1"/>
    <xf numFmtId="0" fontId="17" fillId="2" borderId="5" xfId="0" applyFont="1" applyFill="1" applyBorder="1" applyAlignment="1" applyProtection="1">
      <alignment vertical="center"/>
    </xf>
    <xf numFmtId="0" fontId="17" fillId="2" borderId="5" xfId="0" applyFont="1" applyFill="1" applyBorder="1" applyProtection="1"/>
    <xf numFmtId="2" fontId="17" fillId="2" borderId="3" xfId="0" applyNumberFormat="1" applyFont="1" applyFill="1" applyBorder="1" applyAlignment="1" applyProtection="1">
      <alignment horizontal="right"/>
    </xf>
    <xf numFmtId="0" fontId="17" fillId="0" borderId="1" xfId="0" applyFont="1" applyBorder="1" applyAlignment="1" applyProtection="1">
      <alignment horizontal="center" vertical="center"/>
    </xf>
    <xf numFmtId="0" fontId="5" fillId="0" borderId="6" xfId="30" applyFont="1" applyFill="1" applyBorder="1" applyAlignment="1" applyProtection="1">
      <alignment horizontal="justify" vertical="top"/>
    </xf>
    <xf numFmtId="0" fontId="5" fillId="0" borderId="6" xfId="0" applyFont="1" applyFill="1" applyBorder="1" applyAlignment="1" applyProtection="1">
      <alignment horizontal="right" vertical="center"/>
    </xf>
    <xf numFmtId="0" fontId="16" fillId="0" borderId="6" xfId="0" applyFont="1" applyBorder="1" applyAlignment="1" applyProtection="1">
      <alignment vertical="center"/>
    </xf>
    <xf numFmtId="0" fontId="16" fillId="0" borderId="6" xfId="0" applyFont="1" applyBorder="1" applyProtection="1"/>
    <xf numFmtId="2" fontId="16" fillId="0" borderId="6" xfId="0" applyNumberFormat="1" applyFont="1" applyBorder="1" applyAlignment="1" applyProtection="1">
      <alignment horizontal="right"/>
    </xf>
    <xf numFmtId="0" fontId="5" fillId="0" borderId="1" xfId="0" applyFont="1" applyFill="1" applyBorder="1" applyAlignment="1" applyProtection="1">
      <alignment horizontal="right" vertical="center" wrapText="1"/>
    </xf>
    <xf numFmtId="0" fontId="16" fillId="0" borderId="1" xfId="0" applyFont="1" applyBorder="1" applyAlignment="1" applyProtection="1">
      <alignment vertical="center"/>
    </xf>
    <xf numFmtId="2" fontId="16" fillId="0" borderId="1" xfId="0" applyNumberFormat="1" applyFont="1" applyBorder="1" applyAlignment="1" applyProtection="1">
      <alignment vertical="center"/>
    </xf>
    <xf numFmtId="0" fontId="16" fillId="0" borderId="1" xfId="0" applyFont="1" applyBorder="1" applyProtection="1"/>
    <xf numFmtId="2" fontId="16" fillId="0" borderId="1" xfId="0" applyNumberFormat="1" applyFont="1" applyBorder="1" applyAlignment="1" applyProtection="1">
      <alignment horizontal="right"/>
    </xf>
    <xf numFmtId="0" fontId="5" fillId="0" borderId="1" xfId="30" applyFont="1" applyFill="1" applyBorder="1" applyAlignment="1" applyProtection="1">
      <alignment horizontal="justify" vertical="top"/>
    </xf>
    <xf numFmtId="1" fontId="16" fillId="0" borderId="1" xfId="0" applyNumberFormat="1" applyFont="1" applyBorder="1" applyAlignment="1" applyProtection="1">
      <alignment vertical="center"/>
    </xf>
    <xf numFmtId="2" fontId="16" fillId="0" borderId="1" xfId="0" applyNumberFormat="1" applyFont="1" applyBorder="1" applyProtection="1"/>
    <xf numFmtId="0" fontId="5" fillId="0" borderId="1" xfId="30" applyFont="1" applyFill="1" applyBorder="1" applyAlignment="1" applyProtection="1">
      <alignment horizontal="justify" vertical="justify"/>
    </xf>
    <xf numFmtId="0" fontId="16" fillId="0" borderId="1" xfId="30" applyFont="1" applyFill="1" applyBorder="1" applyAlignment="1" applyProtection="1">
      <alignment horizontal="justify" vertical="top" wrapText="1"/>
    </xf>
    <xf numFmtId="0" fontId="16" fillId="3" borderId="1" xfId="0" applyFont="1" applyFill="1" applyBorder="1" applyAlignment="1" applyProtection="1">
      <alignment vertical="center"/>
    </xf>
    <xf numFmtId="1" fontId="16" fillId="3" borderId="1" xfId="0" applyNumberFormat="1" applyFont="1" applyFill="1" applyBorder="1" applyAlignment="1" applyProtection="1">
      <alignment vertical="center"/>
    </xf>
    <xf numFmtId="2" fontId="16" fillId="3" borderId="1" xfId="0" applyNumberFormat="1" applyFont="1" applyFill="1" applyBorder="1" applyAlignment="1" applyProtection="1">
      <alignment vertical="center"/>
    </xf>
    <xf numFmtId="0" fontId="16" fillId="3" borderId="1" xfId="0" applyFont="1" applyFill="1" applyBorder="1" applyProtection="1"/>
    <xf numFmtId="0" fontId="16" fillId="0" borderId="1" xfId="0" applyFont="1" applyBorder="1" applyAlignment="1" applyProtection="1">
      <alignment horizontal="right"/>
    </xf>
    <xf numFmtId="0" fontId="5" fillId="0" borderId="1" xfId="30" applyFont="1" applyFill="1" applyBorder="1" applyAlignment="1" applyProtection="1">
      <alignment horizontal="right" vertical="center"/>
    </xf>
    <xf numFmtId="0" fontId="5" fillId="0" borderId="1" xfId="30" applyFont="1" applyBorder="1" applyAlignment="1" applyProtection="1">
      <alignment horizontal="right" vertical="center"/>
    </xf>
    <xf numFmtId="0" fontId="17" fillId="3" borderId="1" xfId="0" applyFont="1" applyFill="1" applyBorder="1" applyAlignment="1" applyProtection="1">
      <alignment horizontal="center" vertical="center"/>
    </xf>
    <xf numFmtId="0" fontId="7" fillId="5" borderId="1" xfId="0" applyFont="1" applyFill="1" applyBorder="1" applyAlignment="1" applyProtection="1">
      <alignment vertical="center"/>
    </xf>
    <xf numFmtId="0" fontId="16" fillId="0" borderId="0" xfId="0" applyFont="1" applyAlignment="1" applyProtection="1">
      <alignment vertical="center"/>
    </xf>
    <xf numFmtId="0" fontId="11" fillId="0" borderId="1" xfId="0" applyFont="1" applyBorder="1" applyAlignment="1" applyProtection="1">
      <alignment horizontal="justify" vertical="top" wrapText="1"/>
    </xf>
    <xf numFmtId="0" fontId="11" fillId="0" borderId="1" xfId="0" applyFont="1" applyFill="1" applyBorder="1" applyAlignment="1" applyProtection="1">
      <alignment horizontal="justify" vertical="top" wrapText="1"/>
    </xf>
    <xf numFmtId="0" fontId="16" fillId="0" borderId="0" xfId="0" applyFont="1" applyAlignment="1" applyProtection="1">
      <alignment horizontal="right"/>
    </xf>
    <xf numFmtId="0" fontId="17" fillId="0" borderId="0" xfId="0" applyFont="1" applyAlignment="1" applyProtection="1">
      <alignment horizontal="center" vertical="center"/>
    </xf>
    <xf numFmtId="0" fontId="17" fillId="0" borderId="7" xfId="0" applyFont="1" applyBorder="1" applyAlignment="1" applyProtection="1">
      <alignment horizontal="center" vertical="center"/>
    </xf>
    <xf numFmtId="0" fontId="5" fillId="0" borderId="7" xfId="0" applyFont="1" applyFill="1" applyBorder="1" applyAlignment="1" applyProtection="1">
      <alignment horizontal="right" vertical="center" wrapText="1"/>
    </xf>
    <xf numFmtId="0" fontId="16" fillId="0" borderId="7" xfId="0" applyFont="1" applyBorder="1" applyAlignment="1" applyProtection="1">
      <alignment vertical="center"/>
    </xf>
    <xf numFmtId="0" fontId="17" fillId="0" borderId="6" xfId="0" applyFont="1" applyBorder="1" applyAlignment="1" applyProtection="1">
      <alignment horizontal="center" vertical="center"/>
    </xf>
    <xf numFmtId="1" fontId="16" fillId="0" borderId="6" xfId="0" applyNumberFormat="1" applyFont="1" applyBorder="1" applyAlignment="1" applyProtection="1">
      <alignment vertical="center"/>
    </xf>
    <xf numFmtId="166" fontId="5" fillId="7" borderId="6" xfId="0" applyNumberFormat="1" applyFont="1" applyFill="1" applyBorder="1" applyAlignment="1" applyProtection="1">
      <alignment horizontal="right" vertical="center" wrapText="1"/>
    </xf>
    <xf numFmtId="0" fontId="17" fillId="0" borderId="4" xfId="0" applyFont="1" applyBorder="1" applyAlignment="1" applyProtection="1">
      <alignment horizontal="center" vertical="center"/>
    </xf>
    <xf numFmtId="0" fontId="16" fillId="0" borderId="5" xfId="0" applyFont="1" applyBorder="1" applyProtection="1"/>
    <xf numFmtId="0" fontId="16" fillId="0" borderId="5" xfId="0" applyFont="1" applyBorder="1" applyAlignment="1" applyProtection="1">
      <alignment vertical="center"/>
    </xf>
    <xf numFmtId="2" fontId="16" fillId="0" borderId="5" xfId="0" applyNumberFormat="1" applyFont="1" applyBorder="1" applyAlignment="1" applyProtection="1">
      <alignment vertical="center"/>
    </xf>
    <xf numFmtId="2" fontId="16" fillId="0" borderId="3" xfId="0" applyNumberFormat="1" applyFont="1" applyBorder="1" applyAlignment="1" applyProtection="1">
      <alignment horizontal="right"/>
    </xf>
    <xf numFmtId="0" fontId="18" fillId="0" borderId="1" xfId="0" applyFont="1" applyFill="1" applyBorder="1" applyProtection="1"/>
    <xf numFmtId="0" fontId="18" fillId="0" borderId="1" xfId="0" applyFont="1" applyFill="1" applyBorder="1" applyAlignment="1" applyProtection="1">
      <alignment horizontal="right" vertical="center"/>
    </xf>
    <xf numFmtId="0" fontId="16" fillId="0" borderId="1" xfId="0" applyFont="1" applyFill="1" applyBorder="1" applyAlignment="1" applyProtection="1">
      <alignment vertical="center"/>
    </xf>
    <xf numFmtId="0" fontId="5" fillId="0" borderId="7" xfId="30" applyFont="1" applyFill="1" applyBorder="1" applyAlignment="1" applyProtection="1">
      <alignment horizontal="left" vertical="center"/>
    </xf>
    <xf numFmtId="0" fontId="18" fillId="6" borderId="7" xfId="11" applyFont="1" applyFill="1" applyBorder="1" applyAlignment="1" applyProtection="1">
      <alignment horizontal="right" vertical="center" wrapText="1"/>
    </xf>
    <xf numFmtId="0" fontId="17" fillId="2" borderId="5" xfId="0" applyFont="1" applyFill="1" applyBorder="1" applyAlignment="1" applyProtection="1">
      <alignment horizontal="right" vertical="center"/>
    </xf>
    <xf numFmtId="0" fontId="16" fillId="0" borderId="5" xfId="0" applyFont="1" applyBorder="1" applyAlignment="1" applyProtection="1">
      <alignment horizontal="right" vertical="center"/>
    </xf>
    <xf numFmtId="0" fontId="16" fillId="0" borderId="6" xfId="0" applyFont="1" applyBorder="1" applyAlignment="1" applyProtection="1">
      <alignment horizontal="right" vertical="center"/>
    </xf>
    <xf numFmtId="0" fontId="16" fillId="0" borderId="1" xfId="0" applyFont="1" applyBorder="1" applyAlignment="1" applyProtection="1">
      <alignment horizontal="right" vertical="center"/>
    </xf>
    <xf numFmtId="0" fontId="16" fillId="3" borderId="1" xfId="0" applyFont="1" applyFill="1" applyBorder="1" applyAlignment="1" applyProtection="1">
      <alignment horizontal="right" vertical="center"/>
    </xf>
    <xf numFmtId="0" fontId="16" fillId="0" borderId="0" xfId="0" applyFont="1" applyAlignment="1" applyProtection="1">
      <alignment horizontal="right" vertical="center"/>
    </xf>
    <xf numFmtId="0" fontId="7" fillId="5" borderId="4" xfId="0" applyFont="1" applyFill="1" applyBorder="1" applyAlignment="1" applyProtection="1">
      <alignment horizontal="right" vertical="center"/>
    </xf>
    <xf numFmtId="166" fontId="15" fillId="5" borderId="3" xfId="0" applyNumberFormat="1" applyFont="1" applyFill="1" applyBorder="1" applyAlignment="1" applyProtection="1">
      <alignment horizontal="right" vertical="center" wrapText="1"/>
    </xf>
    <xf numFmtId="0" fontId="16" fillId="0" borderId="8" xfId="0" applyFont="1" applyBorder="1" applyAlignment="1" applyProtection="1">
      <alignment horizontal="right" vertical="center"/>
    </xf>
    <xf numFmtId="0" fontId="16" fillId="0" borderId="8" xfId="0" applyFont="1" applyBorder="1" applyAlignment="1" applyProtection="1">
      <alignment vertical="center"/>
    </xf>
    <xf numFmtId="2" fontId="16" fillId="0" borderId="8" xfId="0" applyNumberFormat="1" applyFont="1" applyBorder="1" applyAlignment="1" applyProtection="1">
      <alignment vertical="center"/>
    </xf>
    <xf numFmtId="0" fontId="16" fillId="0" borderId="8" xfId="0" applyFont="1" applyBorder="1" applyProtection="1"/>
    <xf numFmtId="0" fontId="16" fillId="0" borderId="2" xfId="0" applyFont="1" applyBorder="1" applyAlignment="1" applyProtection="1">
      <alignment horizontal="right" vertical="center"/>
    </xf>
    <xf numFmtId="0" fontId="16" fillId="0" borderId="2" xfId="0" applyFont="1" applyBorder="1" applyAlignment="1" applyProtection="1">
      <alignment vertical="center"/>
    </xf>
    <xf numFmtId="2" fontId="16" fillId="0" borderId="2" xfId="0" applyNumberFormat="1" applyFont="1" applyBorder="1" applyAlignment="1" applyProtection="1">
      <alignment vertical="center"/>
    </xf>
    <xf numFmtId="0" fontId="16" fillId="0" borderId="2" xfId="0" applyFont="1" applyBorder="1" applyProtection="1"/>
    <xf numFmtId="0" fontId="7" fillId="5" borderId="5" xfId="0" applyFont="1" applyFill="1" applyBorder="1" applyAlignment="1" applyProtection="1">
      <alignment vertical="center"/>
    </xf>
    <xf numFmtId="0" fontId="7" fillId="5" borderId="3" xfId="0" applyFont="1" applyFill="1" applyBorder="1" applyAlignment="1" applyProtection="1">
      <alignment vertical="center"/>
    </xf>
    <xf numFmtId="0" fontId="7" fillId="0" borderId="7" xfId="0" applyFont="1" applyBorder="1" applyAlignment="1">
      <alignment horizontal="center" vertical="center"/>
    </xf>
    <xf numFmtId="0" fontId="8" fillId="0" borderId="7" xfId="0" applyFont="1" applyFill="1" applyBorder="1" applyAlignment="1">
      <alignment horizontal="left" vertical="center"/>
    </xf>
    <xf numFmtId="44" fontId="7" fillId="0" borderId="7" xfId="0" applyNumberFormat="1" applyFont="1" applyBorder="1" applyAlignment="1">
      <alignment horizontal="right" vertical="center"/>
    </xf>
    <xf numFmtId="0" fontId="7" fillId="0" borderId="6" xfId="0" applyFont="1" applyBorder="1" applyAlignment="1">
      <alignment horizontal="center" vertical="center"/>
    </xf>
    <xf numFmtId="0" fontId="8" fillId="0" borderId="6" xfId="0" applyFont="1" applyFill="1" applyBorder="1" applyAlignment="1">
      <alignment horizontal="left" vertical="center"/>
    </xf>
    <xf numFmtId="44" fontId="7" fillId="0" borderId="6" xfId="0" applyNumberFormat="1" applyFont="1" applyBorder="1" applyAlignment="1">
      <alignment horizontal="right" vertical="center"/>
    </xf>
    <xf numFmtId="0" fontId="7" fillId="0" borderId="4" xfId="0" applyFont="1" applyBorder="1" applyAlignment="1">
      <alignment horizontal="center" vertical="center"/>
    </xf>
    <xf numFmtId="0" fontId="8" fillId="0" borderId="5" xfId="0" applyFont="1" applyFill="1" applyBorder="1" applyAlignment="1">
      <alignment horizontal="left" vertical="center"/>
    </xf>
    <xf numFmtId="44" fontId="7" fillId="0" borderId="5" xfId="0" applyNumberFormat="1" applyFont="1" applyBorder="1" applyAlignment="1">
      <alignment horizontal="right" vertical="center"/>
    </xf>
    <xf numFmtId="44" fontId="9" fillId="4" borderId="1" xfId="0" applyNumberFormat="1" applyFont="1" applyFill="1" applyBorder="1" applyAlignment="1">
      <alignment horizontal="center" vertical="center"/>
    </xf>
    <xf numFmtId="44" fontId="7" fillId="0" borderId="3" xfId="0" applyNumberFormat="1" applyFont="1" applyBorder="1" applyAlignment="1">
      <alignment horizontal="center" vertical="center" wrapText="1"/>
    </xf>
    <xf numFmtId="44" fontId="7" fillId="0" borderId="7" xfId="0" applyNumberFormat="1" applyFont="1" applyBorder="1" applyAlignment="1" applyProtection="1">
      <alignment horizontal="center" vertical="center" wrapText="1"/>
      <protection locked="0"/>
    </xf>
    <xf numFmtId="44" fontId="9" fillId="4" borderId="1" xfId="0" applyNumberFormat="1" applyFont="1" applyFill="1" applyBorder="1" applyAlignment="1" applyProtection="1">
      <alignment horizontal="center" vertical="center" wrapText="1"/>
      <protection locked="0"/>
    </xf>
    <xf numFmtId="2" fontId="16" fillId="0" borderId="7" xfId="0" applyNumberFormat="1" applyFont="1" applyBorder="1" applyAlignment="1" applyProtection="1">
      <alignment vertical="center"/>
      <protection locked="0"/>
    </xf>
    <xf numFmtId="0" fontId="16" fillId="0" borderId="7" xfId="0" applyFont="1" applyBorder="1" applyAlignment="1" applyProtection="1">
      <alignment vertical="center"/>
      <protection locked="0"/>
    </xf>
    <xf numFmtId="0" fontId="16" fillId="0" borderId="1" xfId="30" applyFont="1" applyFill="1" applyBorder="1" applyAlignment="1" applyProtection="1">
      <alignment horizontal="justify" vertical="top"/>
    </xf>
    <xf numFmtId="0" fontId="5" fillId="0" borderId="1" xfId="30" applyFont="1" applyFill="1" applyBorder="1" applyAlignment="1" applyProtection="1">
      <alignment horizontal="justify" vertical="top" wrapText="1"/>
    </xf>
    <xf numFmtId="2" fontId="16" fillId="0" borderId="7" xfId="0" applyNumberFormat="1" applyFont="1" applyBorder="1" applyAlignment="1" applyProtection="1">
      <alignment vertical="center"/>
    </xf>
    <xf numFmtId="0" fontId="17" fillId="0" borderId="1" xfId="0" applyFont="1" applyFill="1" applyBorder="1" applyAlignment="1" applyProtection="1">
      <alignment horizontal="center" vertical="center"/>
    </xf>
    <xf numFmtId="0" fontId="16" fillId="0" borderId="1" xfId="0" applyFont="1" applyFill="1" applyBorder="1" applyAlignment="1" applyProtection="1">
      <alignment horizontal="right" vertical="center"/>
    </xf>
    <xf numFmtId="1" fontId="16" fillId="0" borderId="1" xfId="0" applyNumberFormat="1" applyFont="1" applyFill="1" applyBorder="1" applyAlignment="1" applyProtection="1">
      <alignment vertical="center"/>
    </xf>
    <xf numFmtId="2" fontId="16" fillId="0" borderId="7" xfId="0" applyNumberFormat="1" applyFont="1" applyFill="1" applyBorder="1" applyAlignment="1" applyProtection="1">
      <alignment vertical="center"/>
      <protection locked="0"/>
    </xf>
    <xf numFmtId="0" fontId="16" fillId="0" borderId="7" xfId="0" applyFont="1" applyFill="1" applyBorder="1" applyAlignment="1" applyProtection="1">
      <alignment vertical="center"/>
      <protection locked="0"/>
    </xf>
    <xf numFmtId="166" fontId="5" fillId="0" borderId="1" xfId="0" applyNumberFormat="1" applyFont="1" applyFill="1" applyBorder="1" applyAlignment="1" applyProtection="1">
      <alignment horizontal="right" vertical="center" wrapText="1"/>
    </xf>
    <xf numFmtId="0" fontId="16" fillId="0" borderId="0" xfId="0" applyFont="1" applyFill="1" applyProtection="1"/>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center"/>
    </xf>
    <xf numFmtId="0" fontId="21" fillId="4" borderId="1" xfId="0" applyFont="1" applyFill="1" applyBorder="1" applyAlignment="1" applyProtection="1">
      <alignment horizontal="center" vertical="center" wrapText="1"/>
    </xf>
    <xf numFmtId="0" fontId="21" fillId="4" borderId="1" xfId="0" applyFont="1" applyFill="1" applyBorder="1" applyAlignment="1" applyProtection="1">
      <alignment horizontal="center" vertical="center"/>
    </xf>
  </cellXfs>
  <cellStyles count="32">
    <cellStyle name="Comma 2" xfId="2"/>
    <cellStyle name="Comma 3" xfId="3"/>
    <cellStyle name="Comma 4" xfId="4"/>
    <cellStyle name="Comma 5" xfId="5"/>
    <cellStyle name="Comma 6" xfId="6"/>
    <cellStyle name="Comma 7" xfId="7"/>
    <cellStyle name="Comma 8" xfId="31"/>
    <cellStyle name="Hyperlink 2" xfId="8"/>
    <cellStyle name="Hyperlink 3" xfId="9"/>
    <cellStyle name="Normal" xfId="0" builtinId="0"/>
    <cellStyle name="Normal 10" xfId="10"/>
    <cellStyle name="Normal 13 2" xfId="28"/>
    <cellStyle name="Normal 2" xfId="11"/>
    <cellStyle name="Normal 2 10" xfId="12"/>
    <cellStyle name="Normal 2 2" xfId="1"/>
    <cellStyle name="Normal 2 2 2" xfId="30"/>
    <cellStyle name="Normal 2 3" xfId="13"/>
    <cellStyle name="Normal 2 4" xfId="14"/>
    <cellStyle name="Normal 2 5" xfId="15"/>
    <cellStyle name="Normal 3" xfId="16"/>
    <cellStyle name="Normal 4" xfId="17"/>
    <cellStyle name="Normal 5" xfId="18"/>
    <cellStyle name="Normal 5 2" xfId="19"/>
    <cellStyle name="Normal 5_Civil Works" xfId="20"/>
    <cellStyle name="Normal 6" xfId="21"/>
    <cellStyle name="Normal 6 2" xfId="22"/>
    <cellStyle name="Normal 6_Civil Works" xfId="23"/>
    <cellStyle name="Normal 7" xfId="24"/>
    <cellStyle name="Normal 8" xfId="25"/>
    <cellStyle name="Normal 9" xfId="26"/>
    <cellStyle name="Normal_Hardscape" xfId="29"/>
    <cellStyle name="Style 1" xfId="2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E11"/>
  <sheetViews>
    <sheetView tabSelected="1" view="pageBreakPreview" zoomScaleSheetLayoutView="100" workbookViewId="0">
      <selection activeCell="H7" sqref="H7"/>
    </sheetView>
  </sheetViews>
  <sheetFormatPr defaultRowHeight="15"/>
  <cols>
    <col min="1" max="1" width="3.5703125" style="1" customWidth="1"/>
    <col min="2" max="2" width="8" style="2" customWidth="1"/>
    <col min="3" max="3" width="40" style="1" customWidth="1"/>
    <col min="4" max="4" width="26.5703125" style="1" customWidth="1"/>
    <col min="5" max="5" width="60.85546875" style="1" customWidth="1"/>
    <col min="6" max="6" width="9.140625" style="1"/>
    <col min="7" max="7" width="11.7109375" style="1" bestFit="1" customWidth="1"/>
    <col min="8" max="16384" width="9.140625" style="1"/>
  </cols>
  <sheetData>
    <row r="1" spans="2:5" ht="39" customHeight="1">
      <c r="B1" s="113" t="s">
        <v>77</v>
      </c>
      <c r="C1" s="114"/>
      <c r="D1" s="114"/>
      <c r="E1" s="114"/>
    </row>
    <row r="2" spans="2:5" ht="24.95" customHeight="1">
      <c r="B2" s="3" t="s">
        <v>18</v>
      </c>
      <c r="C2" s="4" t="s">
        <v>78</v>
      </c>
      <c r="D2" s="4" t="s">
        <v>79</v>
      </c>
      <c r="E2" s="4" t="s">
        <v>80</v>
      </c>
    </row>
    <row r="3" spans="2:5" ht="50.1" customHeight="1">
      <c r="B3" s="88" t="s">
        <v>14</v>
      </c>
      <c r="C3" s="89" t="s">
        <v>73</v>
      </c>
      <c r="D3" s="90">
        <f>'Bill Of Quantity'!G59</f>
        <v>0</v>
      </c>
      <c r="E3" s="99"/>
    </row>
    <row r="4" spans="2:5" ht="15.75">
      <c r="B4" s="94"/>
      <c r="C4" s="95"/>
      <c r="D4" s="96"/>
      <c r="E4" s="98"/>
    </row>
    <row r="5" spans="2:5" ht="50.1" customHeight="1">
      <c r="B5" s="91" t="s">
        <v>15</v>
      </c>
      <c r="C5" s="92" t="s">
        <v>72</v>
      </c>
      <c r="D5" s="93">
        <f>'Bill Of Quantity'!G131</f>
        <v>0</v>
      </c>
      <c r="E5" s="99"/>
    </row>
    <row r="6" spans="2:5" ht="15.75">
      <c r="B6" s="94"/>
      <c r="C6" s="95"/>
      <c r="D6" s="96"/>
      <c r="E6" s="98"/>
    </row>
    <row r="7" spans="2:5" ht="50.1" customHeight="1">
      <c r="B7" s="5" t="s">
        <v>16</v>
      </c>
      <c r="C7" s="7" t="s">
        <v>24</v>
      </c>
      <c r="D7" s="6">
        <f>'Bill Of Quantity'!G161</f>
        <v>0</v>
      </c>
      <c r="E7" s="99"/>
    </row>
    <row r="8" spans="2:5" ht="15.75">
      <c r="B8" s="94"/>
      <c r="C8" s="95"/>
      <c r="D8" s="96"/>
      <c r="E8" s="98"/>
    </row>
    <row r="9" spans="2:5" ht="50.1" customHeight="1">
      <c r="B9" s="5" t="s">
        <v>71</v>
      </c>
      <c r="C9" s="7" t="s">
        <v>25</v>
      </c>
      <c r="D9" s="6">
        <f>'Bill Of Quantity'!G177</f>
        <v>0</v>
      </c>
      <c r="E9" s="99"/>
    </row>
    <row r="10" spans="2:5" ht="15.75">
      <c r="B10" s="94"/>
      <c r="C10" s="95"/>
      <c r="D10" s="96"/>
      <c r="E10" s="98"/>
    </row>
    <row r="11" spans="2:5" ht="50.1" customHeight="1">
      <c r="B11" s="8"/>
      <c r="C11" s="9" t="s">
        <v>81</v>
      </c>
      <c r="D11" s="97">
        <f>SUM(D3:D9)</f>
        <v>0</v>
      </c>
      <c r="E11" s="100"/>
    </row>
  </sheetData>
  <sheetProtection password="DA89" sheet="1" objects="1" scenarios="1"/>
  <mergeCells count="1">
    <mergeCell ref="B1:E1"/>
  </mergeCells>
  <pageMargins left="0.70866141732283472" right="0.70866141732283472" top="0.74803149606299213" bottom="0.74803149606299213" header="0.31496062992125984" footer="0.31496062992125984"/>
  <pageSetup paperSize="9" scale="9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dimension ref="A1:G194"/>
  <sheetViews>
    <sheetView tabSelected="1" view="pageBreakPreview" topLeftCell="A125" zoomScaleSheetLayoutView="100" workbookViewId="0">
      <selection activeCell="H7" sqref="H7"/>
    </sheetView>
  </sheetViews>
  <sheetFormatPr defaultRowHeight="12.75"/>
  <cols>
    <col min="1" max="1" width="6.7109375" style="53" bestFit="1" customWidth="1"/>
    <col min="2" max="2" width="53.7109375" style="16" customWidth="1"/>
    <col min="3" max="3" width="7.140625" style="75" bestFit="1" customWidth="1"/>
    <col min="4" max="4" width="9.5703125" style="49" bestFit="1" customWidth="1"/>
    <col min="5" max="5" width="14.85546875" style="49" customWidth="1"/>
    <col min="6" max="6" width="60.7109375" style="16" customWidth="1"/>
    <col min="7" max="7" width="22.85546875" style="52" customWidth="1"/>
    <col min="8" max="8" width="9.140625" style="16"/>
    <col min="9" max="9" width="11.7109375" style="16" bestFit="1" customWidth="1"/>
    <col min="10" max="16384" width="9.140625" style="16"/>
  </cols>
  <sheetData>
    <row r="1" spans="1:7" ht="40.5" customHeight="1">
      <c r="A1" s="115" t="s">
        <v>82</v>
      </c>
      <c r="B1" s="116"/>
      <c r="C1" s="116"/>
      <c r="D1" s="116"/>
      <c r="E1" s="116"/>
      <c r="F1" s="116"/>
      <c r="G1" s="116"/>
    </row>
    <row r="2" spans="1:7" ht="25.5">
      <c r="A2" s="17" t="s">
        <v>18</v>
      </c>
      <c r="B2" s="18" t="s">
        <v>19</v>
      </c>
      <c r="C2" s="69" t="s">
        <v>0</v>
      </c>
      <c r="D2" s="18" t="s">
        <v>1</v>
      </c>
      <c r="E2" s="18" t="s">
        <v>20</v>
      </c>
      <c r="F2" s="18" t="s">
        <v>89</v>
      </c>
      <c r="G2" s="18" t="s">
        <v>21</v>
      </c>
    </row>
    <row r="3" spans="1:7">
      <c r="A3" s="19" t="s">
        <v>14</v>
      </c>
      <c r="B3" s="20" t="s">
        <v>73</v>
      </c>
      <c r="C3" s="70"/>
      <c r="D3" s="21"/>
      <c r="E3" s="21"/>
      <c r="F3" s="22"/>
      <c r="G3" s="23"/>
    </row>
    <row r="4" spans="1:7" ht="114.75">
      <c r="A4" s="24">
        <v>1</v>
      </c>
      <c r="B4" s="25" t="s">
        <v>83</v>
      </c>
      <c r="C4" s="26"/>
      <c r="D4" s="27"/>
      <c r="E4" s="27"/>
      <c r="F4" s="28"/>
      <c r="G4" s="29"/>
    </row>
    <row r="5" spans="1:7" s="49" customFormat="1" ht="30" customHeight="1">
      <c r="A5" s="54" t="s">
        <v>3</v>
      </c>
      <c r="B5" s="68" t="s">
        <v>40</v>
      </c>
      <c r="C5" s="55" t="s">
        <v>41</v>
      </c>
      <c r="D5" s="56">
        <v>4</v>
      </c>
      <c r="E5" s="101"/>
      <c r="F5" s="102"/>
      <c r="G5" s="14">
        <f>ROUND(D5*E5,1)</f>
        <v>0</v>
      </c>
    </row>
    <row r="6" spans="1:7">
      <c r="A6" s="60"/>
      <c r="B6" s="61"/>
      <c r="C6" s="71"/>
      <c r="D6" s="62"/>
      <c r="E6" s="63"/>
      <c r="F6" s="61"/>
      <c r="G6" s="64"/>
    </row>
    <row r="7" spans="1:7" ht="89.25">
      <c r="A7" s="57">
        <f>A4+1</f>
        <v>2</v>
      </c>
      <c r="B7" s="25" t="s">
        <v>90</v>
      </c>
      <c r="C7" s="72" t="s">
        <v>4</v>
      </c>
      <c r="D7" s="58">
        <v>25738</v>
      </c>
      <c r="E7" s="101"/>
      <c r="F7" s="102"/>
      <c r="G7" s="59">
        <f>ROUNDUP(D7*E7,1)</f>
        <v>0</v>
      </c>
    </row>
    <row r="8" spans="1:7">
      <c r="A8" s="60"/>
      <c r="B8" s="61"/>
      <c r="C8" s="71"/>
      <c r="D8" s="62"/>
      <c r="E8" s="63"/>
      <c r="F8" s="61"/>
      <c r="G8" s="64"/>
    </row>
    <row r="9" spans="1:7" ht="76.5">
      <c r="A9" s="24">
        <f>A7+1</f>
        <v>3</v>
      </c>
      <c r="B9" s="35" t="s">
        <v>91</v>
      </c>
      <c r="C9" s="73"/>
      <c r="D9" s="31"/>
      <c r="E9" s="32"/>
      <c r="F9" s="33"/>
      <c r="G9" s="34"/>
    </row>
    <row r="10" spans="1:7">
      <c r="A10" s="24"/>
      <c r="B10" s="38" t="s">
        <v>42</v>
      </c>
      <c r="C10" s="73"/>
      <c r="D10" s="31"/>
      <c r="E10" s="31"/>
      <c r="F10" s="33"/>
      <c r="G10" s="34"/>
    </row>
    <row r="11" spans="1:7" s="49" customFormat="1" ht="30" customHeight="1">
      <c r="A11" s="54" t="s">
        <v>3</v>
      </c>
      <c r="B11" s="68" t="s">
        <v>43</v>
      </c>
      <c r="C11" s="55" t="s">
        <v>4</v>
      </c>
      <c r="D11" s="56">
        <v>6134</v>
      </c>
      <c r="E11" s="101"/>
      <c r="F11" s="102"/>
      <c r="G11" s="14">
        <f>ROUNDUP(D11*E11,1)</f>
        <v>0</v>
      </c>
    </row>
    <row r="12" spans="1:7">
      <c r="A12" s="60"/>
      <c r="B12" s="61"/>
      <c r="C12" s="71"/>
      <c r="D12" s="62"/>
      <c r="E12" s="63"/>
      <c r="F12" s="61"/>
      <c r="G12" s="64"/>
    </row>
    <row r="13" spans="1:7" ht="76.5">
      <c r="A13" s="24">
        <f>A9+1</f>
        <v>4</v>
      </c>
      <c r="B13" s="35" t="s">
        <v>98</v>
      </c>
      <c r="C13" s="73" t="s">
        <v>4</v>
      </c>
      <c r="D13" s="32">
        <v>3387.5</v>
      </c>
      <c r="E13" s="101"/>
      <c r="F13" s="102"/>
      <c r="G13" s="15">
        <f>ROUNDUP(D13*E13,1)</f>
        <v>0</v>
      </c>
    </row>
    <row r="14" spans="1:7">
      <c r="A14" s="60"/>
      <c r="B14" s="61"/>
      <c r="C14" s="71"/>
      <c r="D14" s="62"/>
      <c r="E14" s="63"/>
      <c r="F14" s="61"/>
      <c r="G14" s="64"/>
    </row>
    <row r="15" spans="1:7" ht="51">
      <c r="A15" s="24">
        <f>A13+1</f>
        <v>5</v>
      </c>
      <c r="B15" s="35" t="s">
        <v>84</v>
      </c>
      <c r="C15" s="73" t="s">
        <v>10</v>
      </c>
      <c r="D15" s="36">
        <v>13550</v>
      </c>
      <c r="E15" s="101"/>
      <c r="F15" s="102"/>
      <c r="G15" s="15">
        <f>ROUNDUP(D15*E15,1)</f>
        <v>0</v>
      </c>
    </row>
    <row r="16" spans="1:7">
      <c r="A16" s="60"/>
      <c r="B16" s="61"/>
      <c r="C16" s="71"/>
      <c r="D16" s="62"/>
      <c r="E16" s="63"/>
      <c r="F16" s="61"/>
      <c r="G16" s="64"/>
    </row>
    <row r="17" spans="1:7" ht="38.25">
      <c r="A17" s="24">
        <f>A15+1</f>
        <v>6</v>
      </c>
      <c r="B17" s="38" t="s">
        <v>99</v>
      </c>
      <c r="C17" s="73"/>
      <c r="D17" s="36"/>
      <c r="E17" s="31"/>
      <c r="F17" s="33"/>
      <c r="G17" s="34"/>
    </row>
    <row r="18" spans="1:7" s="49" customFormat="1" ht="30" customHeight="1">
      <c r="A18" s="54" t="s">
        <v>3</v>
      </c>
      <c r="B18" s="68" t="s">
        <v>44</v>
      </c>
      <c r="C18" s="55" t="s">
        <v>10</v>
      </c>
      <c r="D18" s="56">
        <v>13550</v>
      </c>
      <c r="E18" s="101"/>
      <c r="F18" s="102"/>
      <c r="G18" s="14">
        <f>ROUNDUP(D18*E18,1)</f>
        <v>0</v>
      </c>
    </row>
    <row r="19" spans="1:7">
      <c r="A19" s="60"/>
      <c r="B19" s="61"/>
      <c r="C19" s="71"/>
      <c r="D19" s="62"/>
      <c r="E19" s="63"/>
      <c r="F19" s="61"/>
      <c r="G19" s="64"/>
    </row>
    <row r="20" spans="1:7" ht="127.5">
      <c r="A20" s="24">
        <f>A17+1</f>
        <v>7</v>
      </c>
      <c r="B20" s="35" t="s">
        <v>85</v>
      </c>
      <c r="C20" s="73"/>
      <c r="D20" s="31"/>
      <c r="E20" s="31"/>
      <c r="F20" s="33"/>
      <c r="G20" s="34"/>
    </row>
    <row r="21" spans="1:7">
      <c r="A21" s="24"/>
      <c r="B21" s="38" t="s">
        <v>45</v>
      </c>
      <c r="C21" s="73"/>
      <c r="D21" s="31"/>
      <c r="E21" s="31"/>
      <c r="F21" s="33"/>
      <c r="G21" s="34"/>
    </row>
    <row r="22" spans="1:7" s="49" customFormat="1" ht="30" customHeight="1">
      <c r="A22" s="54" t="s">
        <v>3</v>
      </c>
      <c r="B22" s="68" t="s">
        <v>100</v>
      </c>
      <c r="C22" s="55" t="s">
        <v>4</v>
      </c>
      <c r="D22" s="105">
        <v>677.5</v>
      </c>
      <c r="E22" s="101"/>
      <c r="F22" s="102"/>
      <c r="G22" s="14">
        <f>ROUNDUP(D22*E22,1)</f>
        <v>0</v>
      </c>
    </row>
    <row r="23" spans="1:7">
      <c r="A23" s="60"/>
      <c r="B23" s="61"/>
      <c r="C23" s="71"/>
      <c r="D23" s="62"/>
      <c r="E23" s="63"/>
      <c r="F23" s="61"/>
      <c r="G23" s="64"/>
    </row>
    <row r="24" spans="1:7" ht="38.25">
      <c r="A24" s="24">
        <f>A20+1</f>
        <v>8</v>
      </c>
      <c r="B24" s="35" t="s">
        <v>101</v>
      </c>
      <c r="C24" s="73"/>
      <c r="D24" s="31"/>
      <c r="E24" s="31"/>
      <c r="F24" s="33"/>
      <c r="G24" s="34"/>
    </row>
    <row r="25" spans="1:7" s="49" customFormat="1" ht="30" customHeight="1">
      <c r="A25" s="54" t="s">
        <v>3</v>
      </c>
      <c r="B25" s="68" t="s">
        <v>47</v>
      </c>
      <c r="C25" s="55" t="s">
        <v>10</v>
      </c>
      <c r="D25" s="56">
        <v>13550</v>
      </c>
      <c r="E25" s="101"/>
      <c r="F25" s="102"/>
      <c r="G25" s="14">
        <f>ROUNDUP(D25*E25,1)</f>
        <v>0</v>
      </c>
    </row>
    <row r="26" spans="1:7">
      <c r="A26" s="60"/>
      <c r="B26" s="61"/>
      <c r="C26" s="71"/>
      <c r="D26" s="62"/>
      <c r="E26" s="63"/>
      <c r="F26" s="61"/>
      <c r="G26" s="64"/>
    </row>
    <row r="27" spans="1:7" ht="114.75">
      <c r="A27" s="24">
        <f>A24+1</f>
        <v>9</v>
      </c>
      <c r="B27" s="35" t="s">
        <v>86</v>
      </c>
      <c r="C27" s="73"/>
      <c r="D27" s="36"/>
      <c r="E27" s="31"/>
      <c r="F27" s="33"/>
      <c r="G27" s="34"/>
    </row>
    <row r="28" spans="1:7">
      <c r="A28" s="24"/>
      <c r="B28" s="38" t="s">
        <v>45</v>
      </c>
      <c r="C28" s="73"/>
      <c r="D28" s="36"/>
      <c r="E28" s="31"/>
      <c r="F28" s="33"/>
      <c r="G28" s="34"/>
    </row>
    <row r="29" spans="1:7" s="49" customFormat="1" ht="30" customHeight="1">
      <c r="A29" s="54" t="s">
        <v>3</v>
      </c>
      <c r="B29" s="68" t="s">
        <v>48</v>
      </c>
      <c r="C29" s="55" t="s">
        <v>4</v>
      </c>
      <c r="D29" s="56">
        <v>542</v>
      </c>
      <c r="E29" s="101"/>
      <c r="F29" s="102"/>
      <c r="G29" s="14">
        <f>ROUNDUP(D29*E29,1)</f>
        <v>0</v>
      </c>
    </row>
    <row r="30" spans="1:7">
      <c r="A30" s="60"/>
      <c r="B30" s="61"/>
      <c r="C30" s="71"/>
      <c r="D30" s="62"/>
      <c r="E30" s="63"/>
      <c r="F30" s="61"/>
      <c r="G30" s="64"/>
    </row>
    <row r="31" spans="1:7" ht="114.75">
      <c r="A31" s="24">
        <f>A27+1</f>
        <v>10</v>
      </c>
      <c r="B31" s="35" t="s">
        <v>102</v>
      </c>
      <c r="C31" s="73" t="s">
        <v>10</v>
      </c>
      <c r="D31" s="36">
        <f>ROUNDUP(17654*0.94,0)</f>
        <v>16595</v>
      </c>
      <c r="E31" s="101"/>
      <c r="F31" s="102"/>
      <c r="G31" s="15">
        <f>ROUNDUP(D31*E31,1)</f>
        <v>0</v>
      </c>
    </row>
    <row r="32" spans="1:7">
      <c r="A32" s="60"/>
      <c r="B32" s="61"/>
      <c r="C32" s="71"/>
      <c r="D32" s="62"/>
      <c r="E32" s="63"/>
      <c r="F32" s="61"/>
      <c r="G32" s="64"/>
    </row>
    <row r="33" spans="1:7" ht="178.5">
      <c r="A33" s="24">
        <f>A31+1</f>
        <v>11</v>
      </c>
      <c r="B33" s="39" t="s">
        <v>103</v>
      </c>
      <c r="C33" s="74" t="s">
        <v>10</v>
      </c>
      <c r="D33" s="41">
        <v>13997</v>
      </c>
      <c r="E33" s="101"/>
      <c r="F33" s="102"/>
      <c r="G33" s="15">
        <f>ROUNDUP(D33*E33,1)</f>
        <v>0</v>
      </c>
    </row>
    <row r="34" spans="1:7">
      <c r="A34" s="60"/>
      <c r="B34" s="61"/>
      <c r="C34" s="71"/>
      <c r="D34" s="62"/>
      <c r="E34" s="63"/>
      <c r="F34" s="61"/>
      <c r="G34" s="64"/>
    </row>
    <row r="35" spans="1:7" ht="89.25">
      <c r="A35" s="24">
        <f>A33+1</f>
        <v>12</v>
      </c>
      <c r="B35" s="35" t="s">
        <v>104</v>
      </c>
      <c r="C35" s="74" t="s">
        <v>22</v>
      </c>
      <c r="D35" s="36">
        <v>9640</v>
      </c>
      <c r="E35" s="101"/>
      <c r="F35" s="102"/>
      <c r="G35" s="15">
        <f>ROUNDUP(D35*E35,1)</f>
        <v>0</v>
      </c>
    </row>
    <row r="36" spans="1:7">
      <c r="A36" s="60"/>
      <c r="B36" s="61"/>
      <c r="C36" s="71"/>
      <c r="D36" s="62"/>
      <c r="E36" s="63"/>
      <c r="F36" s="61"/>
      <c r="G36" s="64"/>
    </row>
    <row r="37" spans="1:7" ht="168.75" customHeight="1">
      <c r="A37" s="24">
        <f>A35+1</f>
        <v>13</v>
      </c>
      <c r="B37" s="103" t="s">
        <v>105</v>
      </c>
      <c r="C37" s="74" t="s">
        <v>50</v>
      </c>
      <c r="D37" s="40">
        <v>675</v>
      </c>
      <c r="E37" s="101"/>
      <c r="F37" s="102"/>
      <c r="G37" s="15">
        <f>ROUNDUP(D37*E37,1)</f>
        <v>0</v>
      </c>
    </row>
    <row r="38" spans="1:7">
      <c r="A38" s="60"/>
      <c r="B38" s="61"/>
      <c r="C38" s="71"/>
      <c r="D38" s="62"/>
      <c r="E38" s="63"/>
      <c r="F38" s="61"/>
      <c r="G38" s="64"/>
    </row>
    <row r="39" spans="1:7" ht="140.25">
      <c r="A39" s="24">
        <f>A37+1</f>
        <v>14</v>
      </c>
      <c r="B39" s="103" t="s">
        <v>106</v>
      </c>
      <c r="C39" s="74" t="s">
        <v>22</v>
      </c>
      <c r="D39" s="41">
        <v>660</v>
      </c>
      <c r="E39" s="101"/>
      <c r="F39" s="102"/>
      <c r="G39" s="15">
        <f>ROUNDUP(D39*E39,1)</f>
        <v>0</v>
      </c>
    </row>
    <row r="40" spans="1:7">
      <c r="A40" s="60"/>
      <c r="B40" s="61"/>
      <c r="C40" s="71"/>
      <c r="D40" s="62"/>
      <c r="E40" s="63"/>
      <c r="F40" s="61"/>
      <c r="G40" s="64"/>
    </row>
    <row r="41" spans="1:7">
      <c r="A41" s="24"/>
      <c r="B41" s="65" t="s">
        <v>49</v>
      </c>
      <c r="C41" s="66"/>
      <c r="D41" s="67"/>
      <c r="E41" s="31"/>
      <c r="F41" s="33"/>
      <c r="G41" s="44"/>
    </row>
    <row r="42" spans="1:7" ht="51">
      <c r="A42" s="24">
        <f>A39+1</f>
        <v>15</v>
      </c>
      <c r="B42" s="35" t="s">
        <v>107</v>
      </c>
      <c r="C42" s="45" t="s">
        <v>50</v>
      </c>
      <c r="D42" s="31">
        <v>806</v>
      </c>
      <c r="E42" s="101"/>
      <c r="F42" s="102"/>
      <c r="G42" s="15">
        <f>ROUNDUP(D42*E42,1)</f>
        <v>0</v>
      </c>
    </row>
    <row r="43" spans="1:7">
      <c r="A43" s="60"/>
      <c r="B43" s="61"/>
      <c r="C43" s="71"/>
      <c r="D43" s="62"/>
      <c r="E43" s="63"/>
      <c r="F43" s="61"/>
      <c r="G43" s="64"/>
    </row>
    <row r="44" spans="1:7" ht="114.75">
      <c r="A44" s="24">
        <f>A42+1</f>
        <v>16</v>
      </c>
      <c r="B44" s="35" t="s">
        <v>51</v>
      </c>
      <c r="C44" s="30"/>
      <c r="D44" s="31"/>
      <c r="E44" s="31"/>
      <c r="F44" s="33"/>
      <c r="G44" s="44"/>
    </row>
    <row r="45" spans="1:7" s="49" customFormat="1" ht="30" customHeight="1">
      <c r="A45" s="54" t="s">
        <v>3</v>
      </c>
      <c r="B45" s="68" t="s">
        <v>52</v>
      </c>
      <c r="C45" s="55" t="s">
        <v>53</v>
      </c>
      <c r="D45" s="56">
        <v>40</v>
      </c>
      <c r="E45" s="101"/>
      <c r="F45" s="102"/>
      <c r="G45" s="14">
        <f>ROUNDUP(D45*E45,1)</f>
        <v>0</v>
      </c>
    </row>
    <row r="46" spans="1:7">
      <c r="A46" s="60"/>
      <c r="B46" s="61"/>
      <c r="C46" s="71"/>
      <c r="D46" s="62"/>
      <c r="E46" s="63"/>
      <c r="F46" s="61"/>
      <c r="G46" s="64"/>
    </row>
    <row r="47" spans="1:7" s="49" customFormat="1" ht="30" customHeight="1">
      <c r="A47" s="54" t="s">
        <v>8</v>
      </c>
      <c r="B47" s="68" t="s">
        <v>54</v>
      </c>
      <c r="C47" s="55" t="s">
        <v>53</v>
      </c>
      <c r="D47" s="56">
        <v>40</v>
      </c>
      <c r="E47" s="101"/>
      <c r="F47" s="102"/>
      <c r="G47" s="14">
        <f>ROUNDUP(D47*E47,1)</f>
        <v>0</v>
      </c>
    </row>
    <row r="48" spans="1:7">
      <c r="A48" s="60"/>
      <c r="B48" s="61"/>
      <c r="C48" s="71"/>
      <c r="D48" s="62"/>
      <c r="E48" s="63"/>
      <c r="F48" s="61"/>
      <c r="G48" s="64"/>
    </row>
    <row r="49" spans="1:7" s="49" customFormat="1" ht="30" customHeight="1">
      <c r="A49" s="54" t="s">
        <v>92</v>
      </c>
      <c r="B49" s="68" t="s">
        <v>55</v>
      </c>
      <c r="C49" s="55" t="s">
        <v>53</v>
      </c>
      <c r="D49" s="56">
        <v>40</v>
      </c>
      <c r="E49" s="101"/>
      <c r="F49" s="102"/>
      <c r="G49" s="14">
        <f>ROUNDUP(D49*E49,1)</f>
        <v>0</v>
      </c>
    </row>
    <row r="50" spans="1:7">
      <c r="A50" s="60"/>
      <c r="B50" s="61"/>
      <c r="C50" s="71"/>
      <c r="D50" s="62"/>
      <c r="E50" s="63"/>
      <c r="F50" s="61"/>
      <c r="G50" s="64"/>
    </row>
    <row r="51" spans="1:7" s="49" customFormat="1" ht="30" customHeight="1">
      <c r="A51" s="54" t="s">
        <v>93</v>
      </c>
      <c r="B51" s="68" t="s">
        <v>56</v>
      </c>
      <c r="C51" s="55" t="s">
        <v>53</v>
      </c>
      <c r="D51" s="56">
        <v>40</v>
      </c>
      <c r="E51" s="101"/>
      <c r="F51" s="102"/>
      <c r="G51" s="14">
        <f>ROUNDUP(D51*E51,1)</f>
        <v>0</v>
      </c>
    </row>
    <row r="52" spans="1:7">
      <c r="A52" s="60"/>
      <c r="B52" s="61"/>
      <c r="C52" s="71"/>
      <c r="D52" s="62"/>
      <c r="E52" s="63"/>
      <c r="F52" s="61"/>
      <c r="G52" s="64"/>
    </row>
    <row r="53" spans="1:7" ht="127.5">
      <c r="A53" s="24">
        <f>A44+1</f>
        <v>17</v>
      </c>
      <c r="B53" s="35" t="s">
        <v>108</v>
      </c>
      <c r="C53" s="46" t="s">
        <v>10</v>
      </c>
      <c r="D53" s="31">
        <v>18</v>
      </c>
      <c r="E53" s="101"/>
      <c r="F53" s="102"/>
      <c r="G53" s="15">
        <f>ROUNDUP(D53*E53,1)</f>
        <v>0</v>
      </c>
    </row>
    <row r="54" spans="1:7">
      <c r="A54" s="60"/>
      <c r="B54" s="61"/>
      <c r="C54" s="71"/>
      <c r="D54" s="62"/>
      <c r="E54" s="63"/>
      <c r="F54" s="61"/>
      <c r="G54" s="64"/>
    </row>
    <row r="55" spans="1:7" ht="63.75">
      <c r="A55" s="47">
        <f>A53+1</f>
        <v>18</v>
      </c>
      <c r="B55" s="35" t="s">
        <v>5</v>
      </c>
      <c r="C55" s="74" t="s">
        <v>4</v>
      </c>
      <c r="D55" s="42">
        <v>7960.5</v>
      </c>
      <c r="E55" s="101"/>
      <c r="F55" s="102"/>
      <c r="G55" s="15">
        <f>ROUNDUP(D55*E55,1)</f>
        <v>0</v>
      </c>
    </row>
    <row r="56" spans="1:7">
      <c r="A56" s="60"/>
      <c r="B56" s="61"/>
      <c r="C56" s="71"/>
      <c r="D56" s="62"/>
      <c r="E56" s="63"/>
      <c r="F56" s="61"/>
      <c r="G56" s="64"/>
    </row>
    <row r="57" spans="1:7" ht="89.25">
      <c r="A57" s="47">
        <f>A55+1</f>
        <v>19</v>
      </c>
      <c r="B57" s="35" t="s">
        <v>109</v>
      </c>
      <c r="C57" s="74" t="s">
        <v>4</v>
      </c>
      <c r="D57" s="41">
        <v>6634</v>
      </c>
      <c r="E57" s="101"/>
      <c r="F57" s="102"/>
      <c r="G57" s="15">
        <f>ROUNDUP(D57*E57,1)</f>
        <v>0</v>
      </c>
    </row>
    <row r="58" spans="1:7">
      <c r="A58" s="60"/>
      <c r="B58" s="61"/>
      <c r="C58" s="71"/>
      <c r="D58" s="62"/>
      <c r="E58" s="63"/>
      <c r="F58" s="61"/>
      <c r="G58" s="64"/>
    </row>
    <row r="59" spans="1:7" s="49" customFormat="1" ht="30" customHeight="1">
      <c r="A59" s="48"/>
      <c r="B59" s="76" t="s">
        <v>95</v>
      </c>
      <c r="C59" s="76"/>
      <c r="D59" s="86"/>
      <c r="E59" s="86"/>
      <c r="F59" s="87"/>
      <c r="G59" s="77">
        <f>SUM(G5:G57)</f>
        <v>0</v>
      </c>
    </row>
    <row r="60" spans="1:7">
      <c r="A60" s="60"/>
      <c r="B60" s="61"/>
      <c r="C60" s="71"/>
      <c r="D60" s="62"/>
      <c r="E60" s="63"/>
      <c r="F60" s="61"/>
      <c r="G60" s="64"/>
    </row>
    <row r="61" spans="1:7">
      <c r="A61" s="19" t="s">
        <v>15</v>
      </c>
      <c r="B61" s="20" t="s">
        <v>72</v>
      </c>
      <c r="C61" s="70"/>
      <c r="D61" s="21"/>
      <c r="E61" s="21"/>
      <c r="F61" s="22"/>
      <c r="G61" s="23"/>
    </row>
    <row r="62" spans="1:7" ht="63.75">
      <c r="A62" s="24">
        <v>1</v>
      </c>
      <c r="B62" s="35" t="s">
        <v>2</v>
      </c>
      <c r="C62" s="73"/>
      <c r="D62" s="31"/>
      <c r="E62" s="31"/>
      <c r="F62" s="33"/>
      <c r="G62" s="44"/>
    </row>
    <row r="63" spans="1:7" ht="25.5">
      <c r="A63" s="24" t="s">
        <v>3</v>
      </c>
      <c r="B63" s="10" t="s">
        <v>110</v>
      </c>
      <c r="C63" s="73"/>
      <c r="D63" s="31"/>
      <c r="E63" s="31"/>
      <c r="F63" s="33"/>
      <c r="G63" s="34"/>
    </row>
    <row r="64" spans="1:7" s="49" customFormat="1" ht="30" customHeight="1">
      <c r="A64" s="54" t="s">
        <v>46</v>
      </c>
      <c r="B64" s="68" t="s">
        <v>60</v>
      </c>
      <c r="C64" s="55" t="s">
        <v>4</v>
      </c>
      <c r="D64" s="56">
        <v>3821</v>
      </c>
      <c r="E64" s="101"/>
      <c r="F64" s="102"/>
      <c r="G64" s="14">
        <f>ROUNDUP(D64*E64,1)</f>
        <v>0</v>
      </c>
    </row>
    <row r="65" spans="1:7">
      <c r="A65" s="24" t="s">
        <v>8</v>
      </c>
      <c r="B65" s="10" t="s">
        <v>61</v>
      </c>
      <c r="C65" s="73"/>
      <c r="D65" s="36"/>
      <c r="E65" s="32"/>
      <c r="F65" s="37"/>
      <c r="G65" s="34"/>
    </row>
    <row r="66" spans="1:7" s="49" customFormat="1" ht="30" customHeight="1">
      <c r="A66" s="54" t="s">
        <v>46</v>
      </c>
      <c r="B66" s="68" t="s">
        <v>60</v>
      </c>
      <c r="C66" s="55" t="s">
        <v>4</v>
      </c>
      <c r="D66" s="56">
        <v>202</v>
      </c>
      <c r="E66" s="101"/>
      <c r="F66" s="102"/>
      <c r="G66" s="14">
        <f>ROUNDUP(D66*E66,1)</f>
        <v>0</v>
      </c>
    </row>
    <row r="67" spans="1:7">
      <c r="A67" s="60"/>
      <c r="B67" s="61"/>
      <c r="C67" s="71"/>
      <c r="D67" s="62"/>
      <c r="E67" s="63"/>
      <c r="F67" s="61"/>
      <c r="G67" s="64"/>
    </row>
    <row r="68" spans="1:7" ht="63.75">
      <c r="A68" s="24">
        <f>A62+1</f>
        <v>2</v>
      </c>
      <c r="B68" s="35" t="s">
        <v>5</v>
      </c>
      <c r="C68" s="73" t="s">
        <v>4</v>
      </c>
      <c r="D68" s="36">
        <v>1656</v>
      </c>
      <c r="E68" s="101"/>
      <c r="F68" s="102"/>
      <c r="G68" s="15">
        <f>ROUNDUP(D68*E68,1)</f>
        <v>0</v>
      </c>
    </row>
    <row r="69" spans="1:7">
      <c r="A69" s="60"/>
      <c r="B69" s="61"/>
      <c r="C69" s="71"/>
      <c r="D69" s="62"/>
      <c r="E69" s="63"/>
      <c r="F69" s="61"/>
      <c r="G69" s="64"/>
    </row>
    <row r="70" spans="1:7" ht="38.25">
      <c r="A70" s="24">
        <f>A68+1</f>
        <v>3</v>
      </c>
      <c r="B70" s="35" t="s">
        <v>62</v>
      </c>
      <c r="C70" s="73"/>
      <c r="D70" s="36"/>
      <c r="E70" s="42"/>
      <c r="F70" s="33"/>
      <c r="G70" s="34"/>
    </row>
    <row r="71" spans="1:7" ht="25.5">
      <c r="A71" s="24" t="s">
        <v>3</v>
      </c>
      <c r="B71" s="35" t="s">
        <v>7</v>
      </c>
      <c r="C71" s="73" t="s">
        <v>4</v>
      </c>
      <c r="D71" s="36">
        <v>137</v>
      </c>
      <c r="E71" s="101"/>
      <c r="F71" s="102"/>
      <c r="G71" s="15">
        <f>ROUNDUP(D71*E71,1)</f>
        <v>0</v>
      </c>
    </row>
    <row r="72" spans="1:7">
      <c r="A72" s="60"/>
      <c r="B72" s="61"/>
      <c r="C72" s="71"/>
      <c r="D72" s="62"/>
      <c r="E72" s="63"/>
      <c r="F72" s="61"/>
      <c r="G72" s="64"/>
    </row>
    <row r="73" spans="1:7" ht="63.75">
      <c r="A73" s="24">
        <f>A70+1</f>
        <v>4</v>
      </c>
      <c r="B73" s="35" t="s">
        <v>74</v>
      </c>
      <c r="C73" s="73"/>
      <c r="D73" s="36"/>
      <c r="E73" s="42"/>
      <c r="F73" s="33"/>
      <c r="G73" s="15"/>
    </row>
    <row r="74" spans="1:7" s="49" customFormat="1" ht="30" customHeight="1">
      <c r="A74" s="54" t="s">
        <v>3</v>
      </c>
      <c r="B74" s="68" t="s">
        <v>27</v>
      </c>
      <c r="C74" s="55" t="s">
        <v>4</v>
      </c>
      <c r="D74" s="56">
        <v>1014</v>
      </c>
      <c r="E74" s="101"/>
      <c r="F74" s="102"/>
      <c r="G74" s="14">
        <f>ROUNDUP(D74*E74,1)</f>
        <v>0</v>
      </c>
    </row>
    <row r="75" spans="1:7">
      <c r="A75" s="60"/>
      <c r="B75" s="61"/>
      <c r="C75" s="71"/>
      <c r="D75" s="62"/>
      <c r="E75" s="63"/>
      <c r="F75" s="61"/>
      <c r="G75" s="64"/>
    </row>
    <row r="76" spans="1:7" ht="38.25">
      <c r="A76" s="24">
        <f>A73+1</f>
        <v>5</v>
      </c>
      <c r="B76" s="35" t="s">
        <v>111</v>
      </c>
      <c r="C76" s="73"/>
      <c r="D76" s="31"/>
      <c r="E76" s="42"/>
      <c r="F76" s="33"/>
      <c r="G76" s="34"/>
    </row>
    <row r="77" spans="1:7" s="49" customFormat="1" ht="30" customHeight="1">
      <c r="A77" s="54" t="s">
        <v>3</v>
      </c>
      <c r="B77" s="68" t="s">
        <v>26</v>
      </c>
      <c r="C77" s="55" t="s">
        <v>4</v>
      </c>
      <c r="D77" s="105">
        <v>55.7</v>
      </c>
      <c r="E77" s="101"/>
      <c r="F77" s="102"/>
      <c r="G77" s="14">
        <f>ROUNDUP(D77*E77,1)</f>
        <v>0</v>
      </c>
    </row>
    <row r="78" spans="1:7">
      <c r="A78" s="60"/>
      <c r="B78" s="61"/>
      <c r="C78" s="71"/>
      <c r="D78" s="62"/>
      <c r="E78" s="63"/>
      <c r="F78" s="61"/>
      <c r="G78" s="64"/>
    </row>
    <row r="79" spans="1:7" ht="51">
      <c r="A79" s="24">
        <f>A76+1</f>
        <v>6</v>
      </c>
      <c r="B79" s="35" t="s">
        <v>112</v>
      </c>
      <c r="C79" s="73"/>
      <c r="D79" s="31"/>
      <c r="E79" s="42"/>
      <c r="F79" s="33"/>
      <c r="G79" s="34"/>
    </row>
    <row r="80" spans="1:7" s="49" customFormat="1" ht="30" customHeight="1">
      <c r="A80" s="54" t="s">
        <v>3</v>
      </c>
      <c r="B80" s="68" t="s">
        <v>28</v>
      </c>
      <c r="C80" s="55" t="s">
        <v>13</v>
      </c>
      <c r="D80" s="56">
        <v>60754</v>
      </c>
      <c r="E80" s="101"/>
      <c r="F80" s="102"/>
      <c r="G80" s="14">
        <f>ROUNDUP(D80*E80,1)</f>
        <v>0</v>
      </c>
    </row>
    <row r="81" spans="1:7">
      <c r="A81" s="60"/>
      <c r="B81" s="61"/>
      <c r="C81" s="71"/>
      <c r="D81" s="62"/>
      <c r="E81" s="63"/>
      <c r="F81" s="61"/>
      <c r="G81" s="64"/>
    </row>
    <row r="82" spans="1:7" ht="38.25">
      <c r="A82" s="24">
        <f>A79+1</f>
        <v>7</v>
      </c>
      <c r="B82" s="35" t="s">
        <v>113</v>
      </c>
      <c r="C82" s="73"/>
      <c r="D82" s="31"/>
      <c r="E82" s="42"/>
      <c r="F82" s="33"/>
      <c r="G82" s="34"/>
    </row>
    <row r="83" spans="1:7" ht="25.5">
      <c r="A83" s="24" t="s">
        <v>3</v>
      </c>
      <c r="B83" s="35" t="s">
        <v>12</v>
      </c>
      <c r="C83" s="73" t="s">
        <v>10</v>
      </c>
      <c r="D83" s="31">
        <v>39</v>
      </c>
      <c r="E83" s="101"/>
      <c r="F83" s="102"/>
      <c r="G83" s="15">
        <f t="shared" ref="G83:G85" si="0">ROUNDUP(D83*E83,1)</f>
        <v>0</v>
      </c>
    </row>
    <row r="84" spans="1:7">
      <c r="A84" s="60"/>
      <c r="B84" s="61"/>
      <c r="C84" s="71"/>
      <c r="D84" s="62"/>
      <c r="E84" s="63"/>
      <c r="F84" s="61"/>
      <c r="G84" s="64"/>
    </row>
    <row r="85" spans="1:7" ht="25.5">
      <c r="A85" s="24" t="s">
        <v>8</v>
      </c>
      <c r="B85" s="35" t="s">
        <v>63</v>
      </c>
      <c r="C85" s="73" t="s">
        <v>10</v>
      </c>
      <c r="D85" s="31">
        <v>8898</v>
      </c>
      <c r="E85" s="101"/>
      <c r="F85" s="102"/>
      <c r="G85" s="15">
        <f t="shared" si="0"/>
        <v>0</v>
      </c>
    </row>
    <row r="86" spans="1:7">
      <c r="A86" s="60"/>
      <c r="B86" s="61"/>
      <c r="C86" s="71"/>
      <c r="D86" s="62"/>
      <c r="E86" s="63"/>
      <c r="F86" s="61"/>
      <c r="G86" s="64"/>
    </row>
    <row r="87" spans="1:7" ht="76.5">
      <c r="A87" s="24">
        <f>A82+1</f>
        <v>8</v>
      </c>
      <c r="B87" s="35" t="s">
        <v>114</v>
      </c>
      <c r="C87" s="73"/>
      <c r="D87" s="31"/>
      <c r="E87" s="42"/>
      <c r="F87" s="33"/>
      <c r="G87" s="34"/>
    </row>
    <row r="88" spans="1:7" s="49" customFormat="1" ht="30" customHeight="1">
      <c r="A88" s="54" t="s">
        <v>3</v>
      </c>
      <c r="B88" s="68" t="s">
        <v>29</v>
      </c>
      <c r="C88" s="55" t="s">
        <v>22</v>
      </c>
      <c r="D88" s="56">
        <v>230</v>
      </c>
      <c r="E88" s="101"/>
      <c r="F88" s="102"/>
      <c r="G88" s="14">
        <f t="shared" ref="G88:G90" si="1">ROUNDUP(D88*E88,1)</f>
        <v>0</v>
      </c>
    </row>
    <row r="89" spans="1:7">
      <c r="A89" s="60"/>
      <c r="B89" s="61"/>
      <c r="C89" s="71"/>
      <c r="D89" s="62"/>
      <c r="E89" s="63"/>
      <c r="F89" s="61"/>
      <c r="G89" s="64"/>
    </row>
    <row r="90" spans="1:7" s="49" customFormat="1" ht="30" customHeight="1">
      <c r="A90" s="54" t="s">
        <v>8</v>
      </c>
      <c r="B90" s="68" t="s">
        <v>30</v>
      </c>
      <c r="C90" s="55" t="s">
        <v>22</v>
      </c>
      <c r="D90" s="56">
        <v>210</v>
      </c>
      <c r="E90" s="101"/>
      <c r="F90" s="102"/>
      <c r="G90" s="14">
        <f t="shared" si="1"/>
        <v>0</v>
      </c>
    </row>
    <row r="91" spans="1:7">
      <c r="A91" s="60"/>
      <c r="B91" s="61"/>
      <c r="C91" s="71"/>
      <c r="D91" s="62"/>
      <c r="E91" s="63"/>
      <c r="F91" s="61"/>
      <c r="G91" s="64"/>
    </row>
    <row r="92" spans="1:7" ht="38.25">
      <c r="A92" s="24">
        <f>A87+1</f>
        <v>9</v>
      </c>
      <c r="B92" s="35" t="s">
        <v>75</v>
      </c>
      <c r="C92" s="73" t="s">
        <v>4</v>
      </c>
      <c r="D92" s="36">
        <v>1823</v>
      </c>
      <c r="E92" s="101"/>
      <c r="F92" s="102"/>
      <c r="G92" s="15">
        <f>ROUNDUP(D92*E92,1)</f>
        <v>0</v>
      </c>
    </row>
    <row r="93" spans="1:7">
      <c r="A93" s="60"/>
      <c r="B93" s="61"/>
      <c r="C93" s="71"/>
      <c r="D93" s="62"/>
      <c r="E93" s="63"/>
      <c r="F93" s="61"/>
      <c r="G93" s="64"/>
    </row>
    <row r="94" spans="1:7" ht="89.25">
      <c r="A94" s="24">
        <f>A92+1</f>
        <v>10</v>
      </c>
      <c r="B94" s="104" t="s">
        <v>76</v>
      </c>
      <c r="C94" s="73"/>
      <c r="D94" s="36"/>
      <c r="E94" s="42"/>
      <c r="F94" s="33"/>
      <c r="G94" s="34"/>
    </row>
    <row r="95" spans="1:7" s="49" customFormat="1" ht="30" customHeight="1">
      <c r="A95" s="54" t="s">
        <v>3</v>
      </c>
      <c r="B95" s="68" t="s">
        <v>69</v>
      </c>
      <c r="C95" s="55" t="s">
        <v>22</v>
      </c>
      <c r="D95" s="56">
        <v>50</v>
      </c>
      <c r="E95" s="101"/>
      <c r="F95" s="102"/>
      <c r="G95" s="14">
        <f t="shared" ref="G95:G97" si="2">ROUNDUP(D95*E95,1)</f>
        <v>0</v>
      </c>
    </row>
    <row r="96" spans="1:7">
      <c r="A96" s="60"/>
      <c r="B96" s="61"/>
      <c r="C96" s="71"/>
      <c r="D96" s="62"/>
      <c r="E96" s="63"/>
      <c r="F96" s="61"/>
      <c r="G96" s="64"/>
    </row>
    <row r="97" spans="1:7" s="49" customFormat="1" ht="30" customHeight="1">
      <c r="A97" s="54" t="s">
        <v>8</v>
      </c>
      <c r="B97" s="68" t="s">
        <v>70</v>
      </c>
      <c r="C97" s="55" t="s">
        <v>22</v>
      </c>
      <c r="D97" s="56">
        <v>600</v>
      </c>
      <c r="E97" s="101"/>
      <c r="F97" s="102"/>
      <c r="G97" s="14">
        <f t="shared" si="2"/>
        <v>0</v>
      </c>
    </row>
    <row r="98" spans="1:7">
      <c r="A98" s="60"/>
      <c r="B98" s="61"/>
      <c r="C98" s="71"/>
      <c r="D98" s="62"/>
      <c r="E98" s="63"/>
      <c r="F98" s="61"/>
      <c r="G98" s="64"/>
    </row>
    <row r="99" spans="1:7" ht="51">
      <c r="A99" s="24">
        <f>A94+1</f>
        <v>11</v>
      </c>
      <c r="B99" s="35" t="s">
        <v>115</v>
      </c>
      <c r="C99" s="73"/>
      <c r="D99" s="36"/>
      <c r="E99" s="42"/>
      <c r="F99" s="33"/>
      <c r="G99" s="34"/>
    </row>
    <row r="100" spans="1:7" s="49" customFormat="1" ht="30" customHeight="1">
      <c r="A100" s="54" t="s">
        <v>3</v>
      </c>
      <c r="B100" s="68" t="s">
        <v>116</v>
      </c>
      <c r="C100" s="55" t="s">
        <v>23</v>
      </c>
      <c r="D100" s="56">
        <v>3</v>
      </c>
      <c r="E100" s="101"/>
      <c r="F100" s="102"/>
      <c r="G100" s="14">
        <f>ROUNDUP(D100*E100,1)</f>
        <v>0</v>
      </c>
    </row>
    <row r="101" spans="1:7">
      <c r="A101" s="60"/>
      <c r="B101" s="61"/>
      <c r="C101" s="71"/>
      <c r="D101" s="62"/>
      <c r="E101" s="63"/>
      <c r="F101" s="61"/>
      <c r="G101" s="64"/>
    </row>
    <row r="102" spans="1:7" ht="25.5">
      <c r="A102" s="24">
        <f>A99+1</f>
        <v>12</v>
      </c>
      <c r="B102" s="35" t="s">
        <v>64</v>
      </c>
      <c r="C102" s="73"/>
      <c r="D102" s="36"/>
      <c r="E102" s="42"/>
      <c r="F102" s="33"/>
      <c r="G102" s="34"/>
    </row>
    <row r="103" spans="1:7" s="49" customFormat="1" ht="30" customHeight="1">
      <c r="A103" s="54" t="s">
        <v>3</v>
      </c>
      <c r="B103" s="68" t="s">
        <v>65</v>
      </c>
      <c r="C103" s="55" t="s">
        <v>23</v>
      </c>
      <c r="D103" s="56">
        <v>1</v>
      </c>
      <c r="E103" s="101"/>
      <c r="F103" s="102"/>
      <c r="G103" s="14">
        <f>ROUNDUP(D103*E103,1)</f>
        <v>0</v>
      </c>
    </row>
    <row r="104" spans="1:7">
      <c r="A104" s="60"/>
      <c r="B104" s="61"/>
      <c r="C104" s="71"/>
      <c r="D104" s="62"/>
      <c r="E104" s="63"/>
      <c r="F104" s="61"/>
      <c r="G104" s="64"/>
    </row>
    <row r="105" spans="1:7" ht="102">
      <c r="A105" s="24">
        <f>A102+1</f>
        <v>13</v>
      </c>
      <c r="B105" s="35" t="s">
        <v>117</v>
      </c>
      <c r="C105" s="73"/>
      <c r="D105" s="36"/>
      <c r="E105" s="42"/>
      <c r="F105" s="33"/>
      <c r="G105" s="34"/>
    </row>
    <row r="106" spans="1:7" s="49" customFormat="1" ht="30" customHeight="1">
      <c r="A106" s="54" t="s">
        <v>3</v>
      </c>
      <c r="B106" s="68" t="s">
        <v>66</v>
      </c>
      <c r="C106" s="55" t="s">
        <v>22</v>
      </c>
      <c r="D106" s="56">
        <v>500</v>
      </c>
      <c r="E106" s="101"/>
      <c r="F106" s="102"/>
      <c r="G106" s="14">
        <f>ROUNDUP(D106*E106,1)</f>
        <v>0</v>
      </c>
    </row>
    <row r="107" spans="1:7">
      <c r="A107" s="60"/>
      <c r="B107" s="61"/>
      <c r="C107" s="71"/>
      <c r="D107" s="62"/>
      <c r="E107" s="63"/>
      <c r="F107" s="61"/>
      <c r="G107" s="64"/>
    </row>
    <row r="108" spans="1:7" ht="38.25">
      <c r="A108" s="24">
        <f>A105+1</f>
        <v>14</v>
      </c>
      <c r="B108" s="35" t="s">
        <v>118</v>
      </c>
      <c r="C108" s="73"/>
      <c r="D108" s="31"/>
      <c r="E108" s="42"/>
      <c r="F108" s="33"/>
      <c r="G108" s="34"/>
    </row>
    <row r="109" spans="1:7" s="49" customFormat="1" ht="30" customHeight="1">
      <c r="A109" s="54" t="s">
        <v>3</v>
      </c>
      <c r="B109" s="68" t="s">
        <v>66</v>
      </c>
      <c r="C109" s="55" t="s">
        <v>22</v>
      </c>
      <c r="D109" s="56">
        <v>67.23</v>
      </c>
      <c r="E109" s="101"/>
      <c r="F109" s="102"/>
      <c r="G109" s="14">
        <f>ROUNDUP(D109*E109,1)</f>
        <v>0</v>
      </c>
    </row>
    <row r="110" spans="1:7">
      <c r="A110" s="60"/>
      <c r="B110" s="61"/>
      <c r="C110" s="71"/>
      <c r="D110" s="62"/>
      <c r="E110" s="63"/>
      <c r="F110" s="61"/>
      <c r="G110" s="64"/>
    </row>
    <row r="111" spans="1:7" ht="38.25">
      <c r="A111" s="24">
        <f>A108+1</f>
        <v>15</v>
      </c>
      <c r="B111" s="35" t="s">
        <v>119</v>
      </c>
      <c r="C111" s="73"/>
      <c r="D111" s="31"/>
      <c r="E111" s="42"/>
      <c r="F111" s="33"/>
      <c r="G111" s="34"/>
    </row>
    <row r="112" spans="1:7" ht="25.5">
      <c r="A112" s="24" t="s">
        <v>3</v>
      </c>
      <c r="B112" s="35" t="s">
        <v>120</v>
      </c>
      <c r="C112" s="73" t="s">
        <v>23</v>
      </c>
      <c r="D112" s="36">
        <v>75</v>
      </c>
      <c r="E112" s="101"/>
      <c r="F112" s="102"/>
      <c r="G112" s="15">
        <f>ROUNDUP(D112*E112,1)</f>
        <v>0</v>
      </c>
    </row>
    <row r="113" spans="1:7">
      <c r="A113" s="60"/>
      <c r="B113" s="61"/>
      <c r="C113" s="71"/>
      <c r="D113" s="62"/>
      <c r="E113" s="63"/>
      <c r="F113" s="61"/>
      <c r="G113" s="64"/>
    </row>
    <row r="114" spans="1:7" ht="178.5">
      <c r="A114" s="24">
        <f>A111+1</f>
        <v>16</v>
      </c>
      <c r="B114" s="35" t="s">
        <v>121</v>
      </c>
      <c r="C114" s="73"/>
      <c r="D114" s="31"/>
      <c r="E114" s="42"/>
      <c r="F114" s="33"/>
      <c r="G114" s="34"/>
    </row>
    <row r="115" spans="1:7" s="49" customFormat="1" ht="30" customHeight="1">
      <c r="A115" s="54" t="s">
        <v>3</v>
      </c>
      <c r="B115" s="68" t="s">
        <v>67</v>
      </c>
      <c r="C115" s="55" t="s">
        <v>23</v>
      </c>
      <c r="D115" s="56">
        <v>1</v>
      </c>
      <c r="E115" s="101"/>
      <c r="F115" s="102"/>
      <c r="G115" s="14">
        <f>ROUNDUP(D115*E115,1)</f>
        <v>0</v>
      </c>
    </row>
    <row r="116" spans="1:7">
      <c r="A116" s="60"/>
      <c r="B116" s="61"/>
      <c r="C116" s="71"/>
      <c r="D116" s="62"/>
      <c r="E116" s="63"/>
      <c r="F116" s="61"/>
      <c r="G116" s="64"/>
    </row>
    <row r="117" spans="1:7" ht="63.75">
      <c r="A117" s="24">
        <f>A114+1</f>
        <v>17</v>
      </c>
      <c r="B117" s="35" t="s">
        <v>122</v>
      </c>
      <c r="C117" s="73"/>
      <c r="D117" s="31"/>
      <c r="E117" s="42"/>
      <c r="F117" s="33"/>
      <c r="G117" s="34"/>
    </row>
    <row r="118" spans="1:7" s="49" customFormat="1" ht="30" customHeight="1">
      <c r="A118" s="54" t="s">
        <v>3</v>
      </c>
      <c r="B118" s="68" t="s">
        <v>68</v>
      </c>
      <c r="C118" s="55" t="s">
        <v>23</v>
      </c>
      <c r="D118" s="56">
        <v>15</v>
      </c>
      <c r="E118" s="101"/>
      <c r="F118" s="102"/>
      <c r="G118" s="14">
        <f>ROUNDUP(D118*E118,1)</f>
        <v>0</v>
      </c>
    </row>
    <row r="119" spans="1:7">
      <c r="A119" s="60"/>
      <c r="B119" s="61"/>
      <c r="C119" s="71"/>
      <c r="D119" s="62"/>
      <c r="E119" s="63"/>
      <c r="F119" s="61"/>
      <c r="G119" s="64"/>
    </row>
    <row r="120" spans="1:7" ht="38.25">
      <c r="A120" s="47">
        <f>A117+1</f>
        <v>18</v>
      </c>
      <c r="B120" s="11" t="s">
        <v>35</v>
      </c>
      <c r="C120" s="74"/>
      <c r="D120" s="40"/>
      <c r="E120" s="42"/>
      <c r="F120" s="43"/>
      <c r="G120" s="34"/>
    </row>
    <row r="121" spans="1:7" s="49" customFormat="1" ht="30" customHeight="1">
      <c r="A121" s="54" t="s">
        <v>3</v>
      </c>
      <c r="B121" s="68" t="s">
        <v>36</v>
      </c>
      <c r="C121" s="55" t="s">
        <v>4</v>
      </c>
      <c r="D121" s="105">
        <v>86.4</v>
      </c>
      <c r="E121" s="101"/>
      <c r="F121" s="102"/>
      <c r="G121" s="14">
        <f>ROUNDUP(D121*E121,1)</f>
        <v>0</v>
      </c>
    </row>
    <row r="122" spans="1:7">
      <c r="A122" s="60"/>
      <c r="B122" s="61"/>
      <c r="C122" s="71"/>
      <c r="D122" s="62"/>
      <c r="E122" s="63"/>
      <c r="F122" s="61"/>
      <c r="G122" s="64"/>
    </row>
    <row r="123" spans="1:7">
      <c r="A123" s="13">
        <f>A120+1</f>
        <v>19</v>
      </c>
      <c r="B123" s="10" t="s">
        <v>32</v>
      </c>
      <c r="C123" s="12"/>
      <c r="D123" s="40"/>
      <c r="E123" s="42"/>
      <c r="F123" s="43"/>
      <c r="G123" s="34"/>
    </row>
    <row r="124" spans="1:7" s="49" customFormat="1" ht="30" customHeight="1">
      <c r="A124" s="54" t="s">
        <v>3</v>
      </c>
      <c r="B124" s="68" t="s">
        <v>33</v>
      </c>
      <c r="C124" s="55" t="s">
        <v>10</v>
      </c>
      <c r="D124" s="56">
        <v>576</v>
      </c>
      <c r="E124" s="101"/>
      <c r="F124" s="102"/>
      <c r="G124" s="14">
        <f>ROUNDUP(D124*E124,1)</f>
        <v>0</v>
      </c>
    </row>
    <row r="125" spans="1:7">
      <c r="A125" s="60"/>
      <c r="B125" s="61"/>
      <c r="C125" s="71"/>
      <c r="D125" s="62"/>
      <c r="E125" s="63"/>
      <c r="F125" s="61"/>
      <c r="G125" s="64"/>
    </row>
    <row r="126" spans="1:7" ht="63.75">
      <c r="A126" s="13">
        <f>A123+1</f>
        <v>20</v>
      </c>
      <c r="B126" s="35" t="s">
        <v>38</v>
      </c>
      <c r="C126" s="12"/>
      <c r="D126" s="40"/>
      <c r="E126" s="42"/>
      <c r="F126" s="43"/>
      <c r="G126" s="34"/>
    </row>
    <row r="127" spans="1:7" s="49" customFormat="1" ht="30" customHeight="1">
      <c r="A127" s="54" t="s">
        <v>3</v>
      </c>
      <c r="B127" s="68" t="s">
        <v>34</v>
      </c>
      <c r="C127" s="55" t="s">
        <v>31</v>
      </c>
      <c r="D127" s="56">
        <v>173</v>
      </c>
      <c r="E127" s="101"/>
      <c r="F127" s="102"/>
      <c r="G127" s="14">
        <f>ROUNDUP(D127*E127,1)</f>
        <v>0</v>
      </c>
    </row>
    <row r="128" spans="1:7">
      <c r="A128" s="60"/>
      <c r="B128" s="61"/>
      <c r="C128" s="71"/>
      <c r="D128" s="62"/>
      <c r="E128" s="63"/>
      <c r="F128" s="61"/>
      <c r="G128" s="64"/>
    </row>
    <row r="129" spans="1:7" s="49" customFormat="1" ht="30" customHeight="1">
      <c r="A129" s="54" t="s">
        <v>8</v>
      </c>
      <c r="B129" s="68" t="s">
        <v>37</v>
      </c>
      <c r="C129" s="55" t="s">
        <v>31</v>
      </c>
      <c r="D129" s="56">
        <v>173</v>
      </c>
      <c r="E129" s="101"/>
      <c r="F129" s="102"/>
      <c r="G129" s="14">
        <f>ROUNDUP(D129*E129,1)</f>
        <v>0</v>
      </c>
    </row>
    <row r="130" spans="1:7">
      <c r="A130" s="60"/>
      <c r="B130" s="61"/>
      <c r="C130" s="71"/>
      <c r="D130" s="62"/>
      <c r="E130" s="63"/>
      <c r="F130" s="61"/>
      <c r="G130" s="64"/>
    </row>
    <row r="131" spans="1:7" s="49" customFormat="1" ht="30" customHeight="1">
      <c r="A131" s="48"/>
      <c r="B131" s="76" t="s">
        <v>94</v>
      </c>
      <c r="C131" s="76"/>
      <c r="D131" s="86"/>
      <c r="E131" s="86"/>
      <c r="F131" s="87"/>
      <c r="G131" s="77">
        <f>SUM(G64:G129)</f>
        <v>0</v>
      </c>
    </row>
    <row r="132" spans="1:7">
      <c r="A132" s="60"/>
      <c r="B132" s="61"/>
      <c r="C132" s="71"/>
      <c r="D132" s="62"/>
      <c r="E132" s="63"/>
      <c r="F132" s="61"/>
      <c r="G132" s="64"/>
    </row>
    <row r="133" spans="1:7">
      <c r="A133" s="19" t="s">
        <v>16</v>
      </c>
      <c r="B133" s="20" t="s">
        <v>24</v>
      </c>
      <c r="C133" s="70"/>
      <c r="D133" s="21"/>
      <c r="E133" s="21"/>
      <c r="F133" s="22"/>
      <c r="G133" s="23"/>
    </row>
    <row r="134" spans="1:7" ht="63.75">
      <c r="A134" s="24">
        <v>1</v>
      </c>
      <c r="B134" s="35" t="s">
        <v>2</v>
      </c>
      <c r="C134" s="73" t="s">
        <v>4</v>
      </c>
      <c r="D134" s="36">
        <v>6596</v>
      </c>
      <c r="E134" s="101"/>
      <c r="F134" s="102"/>
      <c r="G134" s="15">
        <f>ROUNDUP(D134*E134,1)</f>
        <v>0</v>
      </c>
    </row>
    <row r="135" spans="1:7">
      <c r="A135" s="60"/>
      <c r="B135" s="61"/>
      <c r="C135" s="71"/>
      <c r="D135" s="62"/>
      <c r="E135" s="63"/>
      <c r="F135" s="61"/>
      <c r="G135" s="64"/>
    </row>
    <row r="136" spans="1:7" ht="63.75">
      <c r="A136" s="24">
        <f>A134+1</f>
        <v>2</v>
      </c>
      <c r="B136" s="35" t="s">
        <v>5</v>
      </c>
      <c r="C136" s="73" t="s">
        <v>4</v>
      </c>
      <c r="D136" s="36">
        <v>4618</v>
      </c>
      <c r="E136" s="101"/>
      <c r="F136" s="102"/>
      <c r="G136" s="15">
        <f>ROUNDUP(D136*E136,1)</f>
        <v>0</v>
      </c>
    </row>
    <row r="137" spans="1:7">
      <c r="A137" s="60"/>
      <c r="B137" s="61"/>
      <c r="C137" s="71"/>
      <c r="D137" s="62"/>
      <c r="E137" s="63"/>
      <c r="F137" s="61"/>
      <c r="G137" s="64"/>
    </row>
    <row r="138" spans="1:7" ht="38.25">
      <c r="A138" s="24">
        <f>A136+1</f>
        <v>3</v>
      </c>
      <c r="B138" s="35" t="s">
        <v>17</v>
      </c>
      <c r="C138" s="73"/>
      <c r="D138" s="31"/>
      <c r="E138" s="32"/>
      <c r="F138" s="33"/>
      <c r="G138" s="34"/>
    </row>
    <row r="139" spans="1:7" ht="25.5">
      <c r="A139" s="24" t="s">
        <v>3</v>
      </c>
      <c r="B139" s="50" t="s">
        <v>7</v>
      </c>
      <c r="C139" s="73" t="s">
        <v>4</v>
      </c>
      <c r="D139" s="32">
        <v>416.4</v>
      </c>
      <c r="E139" s="101"/>
      <c r="F139" s="102"/>
      <c r="G139" s="15">
        <f>ROUNDUP(D139*E139,1)</f>
        <v>0</v>
      </c>
    </row>
    <row r="140" spans="1:7">
      <c r="A140" s="60"/>
      <c r="B140" s="61"/>
      <c r="C140" s="71"/>
      <c r="D140" s="62"/>
      <c r="E140" s="63"/>
      <c r="F140" s="61"/>
      <c r="G140" s="64"/>
    </row>
    <row r="141" spans="1:7" ht="38.25">
      <c r="A141" s="24">
        <f>A138+1</f>
        <v>4</v>
      </c>
      <c r="B141" s="35" t="s">
        <v>6</v>
      </c>
      <c r="C141" s="73"/>
      <c r="D141" s="31"/>
      <c r="E141" s="32"/>
      <c r="F141" s="33"/>
      <c r="G141" s="34"/>
    </row>
    <row r="142" spans="1:7" ht="25.5">
      <c r="A142" s="24" t="s">
        <v>3</v>
      </c>
      <c r="B142" s="50" t="s">
        <v>9</v>
      </c>
      <c r="C142" s="73" t="s">
        <v>4</v>
      </c>
      <c r="D142" s="32">
        <v>377.9</v>
      </c>
      <c r="E142" s="101"/>
      <c r="F142" s="102"/>
      <c r="G142" s="15">
        <f>ROUNDUP(D142*E142,1)</f>
        <v>0</v>
      </c>
    </row>
    <row r="143" spans="1:7">
      <c r="A143" s="60"/>
      <c r="B143" s="61"/>
      <c r="C143" s="71"/>
      <c r="D143" s="62"/>
      <c r="E143" s="63"/>
      <c r="F143" s="61"/>
      <c r="G143" s="64"/>
    </row>
    <row r="144" spans="1:7" ht="63.75">
      <c r="A144" s="24">
        <f>A141+1</f>
        <v>5</v>
      </c>
      <c r="B144" s="35" t="s">
        <v>87</v>
      </c>
      <c r="C144" s="73" t="s">
        <v>4</v>
      </c>
      <c r="D144" s="36">
        <v>1236</v>
      </c>
      <c r="E144" s="101"/>
      <c r="F144" s="102"/>
      <c r="G144" s="15">
        <f>ROUNDUP(D144*E144,1)</f>
        <v>0</v>
      </c>
    </row>
    <row r="145" spans="1:7">
      <c r="A145" s="60"/>
      <c r="B145" s="61"/>
      <c r="C145" s="71"/>
      <c r="D145" s="62"/>
      <c r="E145" s="63"/>
      <c r="F145" s="61"/>
      <c r="G145" s="64"/>
    </row>
    <row r="146" spans="1:7" s="112" customFormat="1" ht="104.25">
      <c r="A146" s="106">
        <f>A144+1</f>
        <v>6</v>
      </c>
      <c r="B146" s="35" t="s">
        <v>128</v>
      </c>
      <c r="C146" s="107" t="s">
        <v>4</v>
      </c>
      <c r="D146" s="108">
        <v>326</v>
      </c>
      <c r="E146" s="109"/>
      <c r="F146" s="110"/>
      <c r="G146" s="111">
        <f>ROUNDUP(D146*E146,1)</f>
        <v>0</v>
      </c>
    </row>
    <row r="147" spans="1:7">
      <c r="A147" s="60"/>
      <c r="B147" s="61"/>
      <c r="C147" s="71"/>
      <c r="D147" s="62"/>
      <c r="E147" s="63"/>
      <c r="F147" s="61"/>
      <c r="G147" s="64"/>
    </row>
    <row r="148" spans="1:7" ht="76.5">
      <c r="A148" s="24">
        <f>A146+1</f>
        <v>7</v>
      </c>
      <c r="B148" s="35" t="s">
        <v>88</v>
      </c>
      <c r="C148" s="73" t="s">
        <v>4</v>
      </c>
      <c r="D148" s="36">
        <v>1574</v>
      </c>
      <c r="E148" s="101"/>
      <c r="F148" s="102"/>
      <c r="G148" s="15">
        <f>ROUNDUP(D148*E148,1)</f>
        <v>0</v>
      </c>
    </row>
    <row r="149" spans="1:7">
      <c r="A149" s="60"/>
      <c r="B149" s="61"/>
      <c r="C149" s="71"/>
      <c r="D149" s="62"/>
      <c r="E149" s="63"/>
      <c r="F149" s="61"/>
      <c r="G149" s="64"/>
    </row>
    <row r="150" spans="1:7" ht="25.5">
      <c r="A150" s="24">
        <f>A148+1</f>
        <v>8</v>
      </c>
      <c r="B150" s="35" t="s">
        <v>123</v>
      </c>
      <c r="C150" s="73" t="s">
        <v>10</v>
      </c>
      <c r="D150" s="36">
        <v>6407</v>
      </c>
      <c r="E150" s="101"/>
      <c r="F150" s="102"/>
      <c r="G150" s="15">
        <f>ROUNDUP(D150*E150,1)</f>
        <v>0</v>
      </c>
    </row>
    <row r="151" spans="1:7">
      <c r="A151" s="60"/>
      <c r="B151" s="61"/>
      <c r="C151" s="71"/>
      <c r="D151" s="62"/>
      <c r="E151" s="63"/>
      <c r="F151" s="61"/>
      <c r="G151" s="64"/>
    </row>
    <row r="152" spans="1:7" ht="38.25">
      <c r="A152" s="24">
        <f>A150+1</f>
        <v>9</v>
      </c>
      <c r="B152" s="35" t="s">
        <v>11</v>
      </c>
      <c r="C152" s="73"/>
      <c r="D152" s="36"/>
      <c r="E152" s="32"/>
      <c r="F152" s="33"/>
      <c r="G152" s="34"/>
    </row>
    <row r="153" spans="1:7" ht="25.5">
      <c r="A153" s="24" t="s">
        <v>3</v>
      </c>
      <c r="B153" s="50" t="s">
        <v>12</v>
      </c>
      <c r="C153" s="73" t="s">
        <v>10</v>
      </c>
      <c r="D153" s="36">
        <v>1168</v>
      </c>
      <c r="E153" s="101"/>
      <c r="F153" s="102"/>
      <c r="G153" s="15">
        <f>ROUNDUP(D153*E153,1)</f>
        <v>0</v>
      </c>
    </row>
    <row r="154" spans="1:7">
      <c r="A154" s="60"/>
      <c r="B154" s="61"/>
      <c r="C154" s="71"/>
      <c r="D154" s="62"/>
      <c r="E154" s="63"/>
      <c r="F154" s="61"/>
      <c r="G154" s="64"/>
    </row>
    <row r="155" spans="1:7" ht="63.75">
      <c r="A155" s="24">
        <f>A152+1</f>
        <v>10</v>
      </c>
      <c r="B155" s="35" t="s">
        <v>131</v>
      </c>
      <c r="C155" s="73" t="s">
        <v>13</v>
      </c>
      <c r="D155" s="36">
        <v>85153</v>
      </c>
      <c r="E155" s="101"/>
      <c r="F155" s="102"/>
      <c r="G155" s="15">
        <f>ROUNDUP(D155*E155,1)</f>
        <v>0</v>
      </c>
    </row>
    <row r="156" spans="1:7">
      <c r="A156" s="60"/>
      <c r="B156" s="61"/>
      <c r="C156" s="71"/>
      <c r="D156" s="62"/>
      <c r="E156" s="63"/>
      <c r="F156" s="61"/>
      <c r="G156" s="64"/>
    </row>
    <row r="157" spans="1:7" ht="38.25">
      <c r="A157" s="24">
        <f>A155+1</f>
        <v>11</v>
      </c>
      <c r="B157" s="35" t="s">
        <v>124</v>
      </c>
      <c r="C157" s="73" t="s">
        <v>10</v>
      </c>
      <c r="D157" s="36">
        <v>5413</v>
      </c>
      <c r="E157" s="101"/>
      <c r="F157" s="102"/>
      <c r="G157" s="15">
        <f>ROUNDUP(D157*E157,1)</f>
        <v>0</v>
      </c>
    </row>
    <row r="158" spans="1:7">
      <c r="A158" s="60"/>
      <c r="B158" s="61"/>
      <c r="C158" s="71"/>
      <c r="D158" s="62"/>
      <c r="E158" s="63"/>
      <c r="F158" s="61"/>
      <c r="G158" s="64"/>
    </row>
    <row r="159" spans="1:7" ht="63.75">
      <c r="A159" s="24">
        <f>A157+1</f>
        <v>12</v>
      </c>
      <c r="B159" s="35" t="s">
        <v>125</v>
      </c>
      <c r="C159" s="73" t="s">
        <v>10</v>
      </c>
      <c r="D159" s="36">
        <v>719</v>
      </c>
      <c r="E159" s="101"/>
      <c r="F159" s="102"/>
      <c r="G159" s="15">
        <f>ROUNDUP(D159*E159,1)</f>
        <v>0</v>
      </c>
    </row>
    <row r="160" spans="1:7">
      <c r="A160" s="60"/>
      <c r="B160" s="61"/>
      <c r="C160" s="78"/>
      <c r="D160" s="79"/>
      <c r="E160" s="80"/>
      <c r="F160" s="81"/>
      <c r="G160" s="64"/>
    </row>
    <row r="161" spans="1:7" s="49" customFormat="1" ht="30" customHeight="1">
      <c r="A161" s="48"/>
      <c r="B161" s="76" t="s">
        <v>96</v>
      </c>
      <c r="C161" s="76"/>
      <c r="D161" s="86"/>
      <c r="E161" s="86"/>
      <c r="F161" s="87"/>
      <c r="G161" s="77">
        <f>SUM(G134:G159)</f>
        <v>0</v>
      </c>
    </row>
    <row r="162" spans="1:7">
      <c r="A162" s="60"/>
      <c r="B162" s="61"/>
      <c r="C162" s="82"/>
      <c r="D162" s="83"/>
      <c r="E162" s="84"/>
      <c r="F162" s="85"/>
      <c r="G162" s="64"/>
    </row>
    <row r="163" spans="1:7">
      <c r="A163" s="19" t="s">
        <v>71</v>
      </c>
      <c r="B163" s="20" t="s">
        <v>25</v>
      </c>
      <c r="C163" s="70"/>
      <c r="D163" s="21"/>
      <c r="E163" s="21"/>
      <c r="F163" s="22"/>
      <c r="G163" s="23"/>
    </row>
    <row r="164" spans="1:7" ht="127.5">
      <c r="A164" s="24">
        <v>1</v>
      </c>
      <c r="B164" s="35" t="s">
        <v>126</v>
      </c>
      <c r="C164" s="73"/>
      <c r="D164" s="32"/>
      <c r="E164" s="32"/>
      <c r="F164" s="37"/>
      <c r="G164" s="34"/>
    </row>
    <row r="165" spans="1:7" s="49" customFormat="1" ht="30" customHeight="1">
      <c r="A165" s="54" t="s">
        <v>3</v>
      </c>
      <c r="B165" s="68" t="s">
        <v>57</v>
      </c>
      <c r="C165" s="55" t="s">
        <v>10</v>
      </c>
      <c r="D165" s="56">
        <v>6000</v>
      </c>
      <c r="E165" s="101"/>
      <c r="F165" s="102"/>
      <c r="G165" s="14">
        <f>D165*E165</f>
        <v>0</v>
      </c>
    </row>
    <row r="166" spans="1:7">
      <c r="A166" s="60"/>
      <c r="B166" s="61"/>
      <c r="C166" s="71"/>
      <c r="D166" s="62"/>
      <c r="E166" s="63"/>
      <c r="F166" s="61"/>
      <c r="G166" s="64"/>
    </row>
    <row r="167" spans="1:7" s="49" customFormat="1" ht="30" customHeight="1">
      <c r="A167" s="54" t="s">
        <v>8</v>
      </c>
      <c r="B167" s="68" t="s">
        <v>58</v>
      </c>
      <c r="C167" s="55" t="s">
        <v>10</v>
      </c>
      <c r="D167" s="56">
        <v>29000</v>
      </c>
      <c r="E167" s="101"/>
      <c r="F167" s="102"/>
      <c r="G167" s="14">
        <f t="shared" ref="G167:G175" si="3">D167*E167</f>
        <v>0</v>
      </c>
    </row>
    <row r="168" spans="1:7">
      <c r="A168" s="60"/>
      <c r="B168" s="61"/>
      <c r="C168" s="71"/>
      <c r="D168" s="62"/>
      <c r="E168" s="63"/>
      <c r="F168" s="61"/>
      <c r="G168" s="64"/>
    </row>
    <row r="169" spans="1:7" ht="89.25">
      <c r="A169" s="24">
        <f>A164+1</f>
        <v>2</v>
      </c>
      <c r="B169" s="35" t="s">
        <v>130</v>
      </c>
      <c r="C169" s="73" t="s">
        <v>22</v>
      </c>
      <c r="D169" s="36">
        <v>1189</v>
      </c>
      <c r="E169" s="101"/>
      <c r="F169" s="102"/>
      <c r="G169" s="15">
        <f t="shared" si="3"/>
        <v>0</v>
      </c>
    </row>
    <row r="170" spans="1:7">
      <c r="A170" s="60"/>
      <c r="B170" s="61"/>
      <c r="C170" s="71"/>
      <c r="D170" s="62"/>
      <c r="E170" s="63"/>
      <c r="F170" s="61"/>
      <c r="G170" s="64"/>
    </row>
    <row r="171" spans="1:7" ht="63.75">
      <c r="A171" s="24">
        <f>A169+1</f>
        <v>3</v>
      </c>
      <c r="B171" s="35" t="s">
        <v>59</v>
      </c>
      <c r="C171" s="73" t="s">
        <v>10</v>
      </c>
      <c r="D171" s="36">
        <v>6973</v>
      </c>
      <c r="E171" s="101"/>
      <c r="F171" s="102"/>
      <c r="G171" s="15">
        <f t="shared" si="3"/>
        <v>0</v>
      </c>
    </row>
    <row r="172" spans="1:7">
      <c r="A172" s="60"/>
      <c r="B172" s="61"/>
      <c r="C172" s="71"/>
      <c r="D172" s="62"/>
      <c r="E172" s="63"/>
      <c r="F172" s="61"/>
      <c r="G172" s="64"/>
    </row>
    <row r="173" spans="1:7">
      <c r="A173" s="24"/>
      <c r="B173" s="51" t="s">
        <v>39</v>
      </c>
      <c r="C173" s="73"/>
      <c r="D173" s="32"/>
      <c r="E173" s="32"/>
      <c r="F173" s="37"/>
      <c r="G173" s="34"/>
    </row>
    <row r="174" spans="1:7" ht="76.5">
      <c r="A174" s="24">
        <f>A171+1</f>
        <v>4</v>
      </c>
      <c r="B174" s="35" t="s">
        <v>127</v>
      </c>
      <c r="C174" s="73"/>
      <c r="D174" s="32"/>
      <c r="E174" s="32"/>
      <c r="F174" s="37"/>
      <c r="G174" s="15"/>
    </row>
    <row r="175" spans="1:7" s="49" customFormat="1" ht="51">
      <c r="A175" s="54" t="s">
        <v>3</v>
      </c>
      <c r="B175" s="35" t="s">
        <v>129</v>
      </c>
      <c r="C175" s="55" t="s">
        <v>23</v>
      </c>
      <c r="D175" s="56">
        <v>1290</v>
      </c>
      <c r="E175" s="101"/>
      <c r="F175" s="102"/>
      <c r="G175" s="14">
        <f t="shared" si="3"/>
        <v>0</v>
      </c>
    </row>
    <row r="176" spans="1:7">
      <c r="A176" s="60"/>
      <c r="B176" s="61"/>
      <c r="C176" s="71"/>
      <c r="D176" s="62"/>
      <c r="E176" s="63"/>
      <c r="F176" s="61"/>
      <c r="G176" s="64"/>
    </row>
    <row r="177" spans="1:7" s="49" customFormat="1" ht="30" customHeight="1">
      <c r="A177" s="48"/>
      <c r="B177" s="76" t="s">
        <v>97</v>
      </c>
      <c r="C177" s="76"/>
      <c r="D177" s="86"/>
      <c r="E177" s="86"/>
      <c r="F177" s="87"/>
      <c r="G177" s="77">
        <f>SUM(G165:G175)</f>
        <v>0</v>
      </c>
    </row>
    <row r="178" spans="1:7">
      <c r="A178" s="49"/>
    </row>
    <row r="179" spans="1:7">
      <c r="A179" s="49"/>
    </row>
    <row r="180" spans="1:7">
      <c r="A180" s="49"/>
    </row>
    <row r="181" spans="1:7">
      <c r="A181" s="49"/>
    </row>
    <row r="182" spans="1:7">
      <c r="A182" s="49"/>
    </row>
    <row r="183" spans="1:7">
      <c r="A183" s="49"/>
    </row>
    <row r="184" spans="1:7">
      <c r="A184" s="49"/>
    </row>
    <row r="185" spans="1:7">
      <c r="A185" s="49"/>
    </row>
    <row r="186" spans="1:7">
      <c r="A186" s="49"/>
    </row>
    <row r="187" spans="1:7">
      <c r="A187" s="49"/>
    </row>
    <row r="188" spans="1:7">
      <c r="A188" s="49"/>
    </row>
    <row r="189" spans="1:7">
      <c r="A189" s="49"/>
    </row>
    <row r="190" spans="1:7">
      <c r="A190" s="49"/>
    </row>
    <row r="191" spans="1:7">
      <c r="A191" s="49"/>
    </row>
    <row r="192" spans="1:7">
      <c r="A192" s="49"/>
    </row>
    <row r="193" spans="1:1">
      <c r="A193" s="49"/>
    </row>
    <row r="194" spans="1:1">
      <c r="A194" s="49"/>
    </row>
  </sheetData>
  <sheetProtection password="DA89" sheet="1" objects="1" scenarios="1"/>
  <mergeCells count="1">
    <mergeCell ref="A1:G1"/>
  </mergeCells>
  <pageMargins left="0.51181102362204722" right="0.51181102362204722" top="0.74803149606299213" bottom="0.74803149606299213" header="0.31496062992125984" footer="0.31496062992125984"/>
  <pageSetup paperSize="9" scale="75" orientation="landscape" r:id="rId1"/>
  <headerFoot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Cost Abstract</vt:lpstr>
      <vt:lpstr>Bill Of Quantity</vt:lpstr>
      <vt:lpstr>'Bill Of Quantity'!Print_Area</vt:lpstr>
      <vt:lpstr>'Cost Abstract'!Print_Area</vt:lpstr>
      <vt:lpstr>'Bill Of Quantity'!Print_Titles</vt:lpstr>
    </vt:vector>
  </TitlesOfParts>
  <Company>Toshiba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aksahoo</dc:creator>
  <cp:lastModifiedBy>aksahoo</cp:lastModifiedBy>
  <cp:lastPrinted>2014-02-13T04:15:32Z</cp:lastPrinted>
  <dcterms:created xsi:type="dcterms:W3CDTF">2014-01-01T07:32:12Z</dcterms:created>
  <dcterms:modified xsi:type="dcterms:W3CDTF">2014-02-13T04:15:45Z</dcterms:modified>
</cp:coreProperties>
</file>